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codeName="ThisWorkbook" autoCompressPictures="0"/>
  <bookViews>
    <workbookView xWindow="0" yWindow="0" windowWidth="25600" windowHeight="16060"/>
  </bookViews>
  <sheets>
    <sheet name="Implementation Plan" sheetId="1" r:id="rId1"/>
    <sheet name="Controls" sheetId="3" r:id="rId2"/>
    <sheet name="Sheet1" sheetId="4" r:id="rId3"/>
  </sheets>
  <definedNames>
    <definedName name="_xlnm.Print_Area" localSheetId="0">'Implementation Plan'!$A$1:$AK$54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8" i="3" l="1"/>
  <c r="S17" i="3"/>
  <c r="S16" i="3"/>
  <c r="C16" i="3"/>
  <c r="D16" i="3"/>
  <c r="E16" i="3"/>
  <c r="AJ17" i="1"/>
  <c r="S15" i="3"/>
  <c r="C15" i="3"/>
  <c r="D15" i="3"/>
  <c r="S14" i="3"/>
  <c r="C14" i="3"/>
  <c r="D14" i="3"/>
  <c r="S13" i="3"/>
  <c r="C13" i="3"/>
  <c r="D13" i="3"/>
  <c r="S12" i="3"/>
  <c r="C12" i="3"/>
  <c r="D12" i="3"/>
  <c r="E15" i="3"/>
  <c r="AJ16" i="1"/>
  <c r="E14" i="3"/>
  <c r="AJ15" i="1"/>
  <c r="E13" i="3"/>
  <c r="AJ14" i="1"/>
  <c r="B63" i="3"/>
  <c r="B62" i="3"/>
  <c r="D62" i="3"/>
  <c r="E62" i="3"/>
  <c r="B61" i="3"/>
  <c r="B60" i="3"/>
  <c r="D60" i="3"/>
  <c r="E60" i="3"/>
  <c r="D59" i="3"/>
  <c r="B59" i="3"/>
  <c r="E59" i="3"/>
  <c r="D61" i="3"/>
  <c r="E61" i="3"/>
  <c r="D63" i="3"/>
  <c r="E63" i="3"/>
  <c r="E65" i="3"/>
  <c r="O26" i="3"/>
  <c r="T48" i="1"/>
  <c r="A63" i="3"/>
  <c r="A62" i="3"/>
  <c r="A61" i="3"/>
  <c r="A60" i="3"/>
  <c r="A16" i="3"/>
  <c r="A15" i="3"/>
  <c r="A14" i="3"/>
  <c r="A13" i="3"/>
  <c r="A12" i="3"/>
  <c r="A11" i="3"/>
  <c r="A20" i="3"/>
  <c r="N21" i="3"/>
  <c r="D49" i="3"/>
  <c r="B49" i="3"/>
  <c r="E49" i="3"/>
  <c r="A49" i="3"/>
  <c r="AE12" i="1"/>
  <c r="AC12" i="1"/>
  <c r="AA12" i="1"/>
  <c r="Y12" i="1"/>
  <c r="W12" i="1"/>
  <c r="U12" i="1"/>
  <c r="S12" i="1"/>
  <c r="Q12" i="1"/>
  <c r="O12" i="1"/>
  <c r="M12" i="1"/>
  <c r="K12" i="1"/>
  <c r="J12" i="1"/>
  <c r="A6" i="3"/>
  <c r="A3" i="3"/>
  <c r="A2" i="3"/>
  <c r="B29" i="1"/>
  <c r="S29" i="1"/>
  <c r="D48" i="1"/>
  <c r="U48" i="1"/>
  <c r="U38" i="1"/>
  <c r="D38" i="1"/>
  <c r="S41" i="1"/>
  <c r="B41" i="1"/>
  <c r="L5" i="1"/>
  <c r="N5" i="1"/>
  <c r="E1" i="3"/>
  <c r="L12" i="1"/>
  <c r="B9" i="3"/>
  <c r="D1" i="3"/>
  <c r="C1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J6" i="1"/>
  <c r="O3" i="3"/>
  <c r="P3" i="3"/>
  <c r="Q3" i="3"/>
  <c r="R3" i="3"/>
  <c r="S3" i="3"/>
  <c r="T3" i="3"/>
  <c r="U3" i="3"/>
  <c r="V3" i="3"/>
  <c r="W3" i="3"/>
  <c r="X3" i="3"/>
  <c r="Y3" i="3"/>
  <c r="Z3" i="3"/>
  <c r="AA3" i="3"/>
  <c r="AJ7" i="1"/>
  <c r="A4" i="3"/>
  <c r="O4" i="3"/>
  <c r="P4" i="3"/>
  <c r="Q4" i="3"/>
  <c r="R4" i="3"/>
  <c r="S4" i="3"/>
  <c r="T4" i="3"/>
  <c r="U4" i="3"/>
  <c r="V4" i="3"/>
  <c r="W4" i="3"/>
  <c r="X4" i="3"/>
  <c r="Y4" i="3"/>
  <c r="Z4" i="3"/>
  <c r="A5" i="3"/>
  <c r="O5" i="3"/>
  <c r="P5" i="3"/>
  <c r="Q5" i="3"/>
  <c r="R5" i="3"/>
  <c r="S5" i="3"/>
  <c r="T5" i="3"/>
  <c r="U5" i="3"/>
  <c r="V5" i="3"/>
  <c r="W5" i="3"/>
  <c r="X5" i="3"/>
  <c r="Y5" i="3"/>
  <c r="Z5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J9" i="1"/>
  <c r="A7" i="3"/>
  <c r="O7" i="3"/>
  <c r="P7" i="3"/>
  <c r="Q7" i="3"/>
  <c r="R7" i="3"/>
  <c r="S7" i="3"/>
  <c r="T7" i="3"/>
  <c r="U7" i="3"/>
  <c r="V7" i="3"/>
  <c r="W7" i="3"/>
  <c r="X7" i="3"/>
  <c r="Y7" i="3"/>
  <c r="Z7" i="3"/>
  <c r="A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21" i="3"/>
  <c r="B21" i="3"/>
  <c r="D21" i="3"/>
  <c r="A22" i="3"/>
  <c r="B22" i="3"/>
  <c r="D22" i="3"/>
  <c r="E22" i="3"/>
  <c r="A23" i="3"/>
  <c r="B23" i="3"/>
  <c r="D23" i="3"/>
  <c r="A29" i="3"/>
  <c r="N22" i="3"/>
  <c r="A30" i="3"/>
  <c r="B30" i="3"/>
  <c r="D30" i="3"/>
  <c r="A31" i="3"/>
  <c r="B31" i="3"/>
  <c r="D31" i="3"/>
  <c r="A32" i="3"/>
  <c r="B32" i="3"/>
  <c r="D32" i="3"/>
  <c r="E32" i="3"/>
  <c r="E30" i="3"/>
  <c r="E31" i="3"/>
  <c r="E33" i="3"/>
  <c r="A34" i="3"/>
  <c r="N23" i="3"/>
  <c r="A35" i="3"/>
  <c r="B35" i="3"/>
  <c r="D35" i="3"/>
  <c r="A36" i="3"/>
  <c r="B36" i="3"/>
  <c r="D36" i="3"/>
  <c r="E36" i="3"/>
  <c r="A37" i="3"/>
  <c r="B37" i="3"/>
  <c r="D37" i="3"/>
  <c r="A38" i="3"/>
  <c r="B38" i="3"/>
  <c r="D38" i="3"/>
  <c r="E38" i="3"/>
  <c r="A39" i="3"/>
  <c r="B39" i="3"/>
  <c r="D39" i="3"/>
  <c r="A40" i="3"/>
  <c r="B40" i="3"/>
  <c r="D40" i="3"/>
  <c r="A42" i="3"/>
  <c r="N24" i="3"/>
  <c r="A43" i="3"/>
  <c r="B43" i="3"/>
  <c r="D43" i="3"/>
  <c r="A44" i="3"/>
  <c r="B44" i="3"/>
  <c r="D44" i="3"/>
  <c r="E44" i="3"/>
  <c r="A45" i="3"/>
  <c r="B45" i="3"/>
  <c r="D45" i="3"/>
  <c r="A46" i="3"/>
  <c r="B46" i="3"/>
  <c r="D46" i="3"/>
  <c r="E46" i="3"/>
  <c r="A47" i="3"/>
  <c r="B47" i="3"/>
  <c r="D47" i="3"/>
  <c r="A48" i="3"/>
  <c r="B48" i="3"/>
  <c r="D48" i="3"/>
  <c r="A51" i="3"/>
  <c r="N25" i="3"/>
  <c r="A52" i="3"/>
  <c r="B52" i="3"/>
  <c r="D52" i="3"/>
  <c r="A53" i="3"/>
  <c r="B53" i="3"/>
  <c r="D53" i="3"/>
  <c r="E53" i="3"/>
  <c r="A54" i="3"/>
  <c r="B54" i="3"/>
  <c r="D54" i="3"/>
  <c r="A55" i="3"/>
  <c r="B55" i="3"/>
  <c r="D55" i="3"/>
  <c r="A58" i="3"/>
  <c r="N26" i="3"/>
  <c r="A59" i="3"/>
  <c r="AI6" i="1"/>
  <c r="AI7" i="1"/>
  <c r="AI8" i="1"/>
  <c r="AI9" i="1"/>
  <c r="AI10" i="1"/>
  <c r="E35" i="3"/>
  <c r="E39" i="3"/>
  <c r="AA5" i="3"/>
  <c r="E40" i="3"/>
  <c r="AA4" i="3"/>
  <c r="AJ8" i="1"/>
  <c r="E43" i="3"/>
  <c r="E37" i="3"/>
  <c r="P5" i="1"/>
  <c r="R5" i="1"/>
  <c r="N12" i="1"/>
  <c r="E48" i="3"/>
  <c r="E47" i="3"/>
  <c r="E45" i="3"/>
  <c r="E55" i="3"/>
  <c r="E21" i="3"/>
  <c r="E23" i="3"/>
  <c r="E28" i="3"/>
  <c r="E54" i="3"/>
  <c r="E52" i="3"/>
  <c r="E57" i="3"/>
  <c r="O25" i="3"/>
  <c r="C48" i="1"/>
  <c r="P12" i="1"/>
  <c r="F1" i="3"/>
  <c r="T5" i="1"/>
  <c r="R12" i="1"/>
  <c r="G1" i="3"/>
  <c r="AA7" i="3"/>
  <c r="AJ10" i="1"/>
  <c r="C27" i="1"/>
  <c r="O21" i="3"/>
  <c r="T27" i="1"/>
  <c r="O22" i="3"/>
  <c r="E41" i="3"/>
  <c r="O23" i="3"/>
  <c r="C38" i="1"/>
  <c r="E50" i="3"/>
  <c r="O24" i="3"/>
  <c r="T38" i="1"/>
  <c r="E12" i="3"/>
  <c r="AJ13" i="1"/>
  <c r="AJ18" i="1"/>
  <c r="T12" i="1"/>
  <c r="H1" i="3"/>
  <c r="V5" i="1"/>
  <c r="AA9" i="3"/>
  <c r="O20" i="3"/>
  <c r="O27" i="3"/>
  <c r="AH50" i="1"/>
  <c r="I1" i="3"/>
  <c r="X5" i="1"/>
  <c r="V12" i="1"/>
  <c r="Z5" i="1"/>
  <c r="X12" i="1"/>
  <c r="J1" i="3"/>
  <c r="AB5" i="1"/>
  <c r="Z12" i="1"/>
  <c r="K1" i="3"/>
  <c r="AB12" i="1"/>
  <c r="L1" i="3"/>
  <c r="AD5" i="1"/>
  <c r="M1" i="3"/>
  <c r="AD12" i="1"/>
  <c r="AF5" i="1"/>
  <c r="AF12" i="1"/>
  <c r="N1" i="3"/>
</calcChain>
</file>

<file path=xl/sharedStrings.xml><?xml version="1.0" encoding="utf-8"?>
<sst xmlns="http://schemas.openxmlformats.org/spreadsheetml/2006/main" count="113" uniqueCount="71">
  <si>
    <t>Weekly Practices</t>
  </si>
  <si>
    <t>TOTAL:</t>
  </si>
  <si>
    <t>Date:</t>
  </si>
  <si>
    <t>e-Journal Posting</t>
  </si>
  <si>
    <t>Teleclasses</t>
  </si>
  <si>
    <t>Points</t>
  </si>
  <si>
    <t>Total</t>
  </si>
  <si>
    <t>Task</t>
  </si>
  <si>
    <t>Assigned Points</t>
  </si>
  <si>
    <t>T/F</t>
  </si>
  <si>
    <t>Check</t>
  </si>
  <si>
    <t>Points Earned</t>
  </si>
  <si>
    <t>04/15</t>
  </si>
  <si>
    <t>Task Total:</t>
  </si>
  <si>
    <t>Possible</t>
  </si>
  <si>
    <t>Total Possible:</t>
  </si>
  <si>
    <t>AVERAGE:</t>
  </si>
  <si>
    <t>PERSONAL PRODUCTIVITY</t>
  </si>
  <si>
    <t>TEAM EFFECTIVENESS</t>
  </si>
  <si>
    <t>ORGANIZATIONAL FOCUS &amp; ALIGNMENT</t>
  </si>
  <si>
    <t>Weekly Focusing</t>
  </si>
  <si>
    <t>Structural Meetings</t>
  </si>
  <si>
    <t>Concepts:</t>
  </si>
  <si>
    <t>Actions:</t>
  </si>
  <si>
    <t>Dynamic Agenda</t>
  </si>
  <si>
    <t>Concepts Subtotal</t>
  </si>
  <si>
    <t>Actions Subtotal</t>
  </si>
  <si>
    <t xml:space="preserve">Name: </t>
  </si>
  <si>
    <t>Open</t>
  </si>
  <si>
    <t>Live</t>
  </si>
  <si>
    <t>Section Total:</t>
  </si>
  <si>
    <t>Teleclass Dates and Times:</t>
  </si>
  <si>
    <t>Review Weekly Focusing Process</t>
  </si>
  <si>
    <t>Review Outlook Email Rules</t>
  </si>
  <si>
    <t>Setup Outlook Rules for e-Journal</t>
  </si>
  <si>
    <t>After Practicing Weekly Focusing for 3 weeks, post insights to e-Journal</t>
  </si>
  <si>
    <t>Review Structural Meetings I: The Science</t>
  </si>
  <si>
    <t>Implement Structural Meetings with Team. Post experience to e-Journal</t>
  </si>
  <si>
    <t>After using Ground Rules in 5 meetings, post experience to e-Journal</t>
  </si>
  <si>
    <t>Refine Ground Rules for us in meetings and email it to your coach</t>
  </si>
  <si>
    <t>Post experience with using the Dynamic Agenda tool to e-Journal</t>
  </si>
  <si>
    <t>Review Corporate 2x2 materials</t>
  </si>
  <si>
    <t>Gamefilm Corp. 2x2 as an executive team. Post experiences to e-Journal</t>
  </si>
  <si>
    <t>Discuss Team 2x2s with your coach</t>
  </si>
  <si>
    <t>Post about using the Corporate 2x2 in executive meetings to e-Journal</t>
  </si>
  <si>
    <t>Refine Corporate 2x2 and use in executive meetings</t>
  </si>
  <si>
    <t>Practice using the Dynamic Agenda tool in 5 meetings</t>
  </si>
  <si>
    <t>Practice problem solving vs. informing in executive team meeting</t>
  </si>
  <si>
    <t>Structural Meetings &amp; Ground Rules</t>
  </si>
  <si>
    <t>Gamefilm Executive 2x2</t>
  </si>
  <si>
    <t>Read Attention Management Module</t>
  </si>
  <si>
    <t>Read Execution Module</t>
  </si>
  <si>
    <t>Attendance Score</t>
  </si>
  <si>
    <t>Coaching Call Check-Box</t>
  </si>
  <si>
    <t>Y/N</t>
  </si>
  <si>
    <t>Coaching Calls Subtotal</t>
  </si>
  <si>
    <t>NA</t>
  </si>
  <si>
    <t>ADVANCED EXECUTION PROGRAM</t>
  </si>
  <si>
    <t xml:space="preserve">Q1 Implementation Plan  </t>
  </si>
  <si>
    <t>Post your experience with using Problem Solving vs. Informing to e-Journal</t>
  </si>
  <si>
    <t>COACHING CALLS</t>
  </si>
  <si>
    <t>Week / Topic</t>
  </si>
  <si>
    <t xml:space="preserve"> Wednesdays 8:30 AM</t>
  </si>
  <si>
    <t>2/4/2015 @ 8:30 am CST</t>
  </si>
  <si>
    <t>2/18/2015 @ 8:30 am CST</t>
  </si>
  <si>
    <t>3/4/2015 @ 8:30 am CST</t>
  </si>
  <si>
    <t>3/18/2015 @ 8:30 am CST</t>
  </si>
  <si>
    <t>4/1/2015 @ 8:30 am CST</t>
  </si>
  <si>
    <t>Sign up / accept invitation for "Simple Lists" (eJournal)</t>
  </si>
  <si>
    <t>Dial In Number: 1-404-920-6610 Code: 288856</t>
  </si>
  <si>
    <t>Brandi Beakley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</si>
</sst>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;@"/>
    <numFmt numFmtId="166" formatCode="mm/dd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6.5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b/>
      <sz val="6.5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sz val="9"/>
      <color theme="1"/>
      <name val="Arial"/>
      <family val="2"/>
    </font>
    <font>
      <b/>
      <i/>
      <sz val="14"/>
      <color theme="1"/>
      <name val="Arial"/>
      <family val="2"/>
    </font>
    <font>
      <b/>
      <sz val="10.5"/>
      <color theme="1"/>
      <name val="Arial"/>
      <family val="2"/>
    </font>
    <font>
      <sz val="17"/>
      <color theme="1"/>
      <name val="Arial"/>
      <family val="2"/>
    </font>
    <font>
      <sz val="18"/>
      <color theme="1"/>
      <name val="Arial"/>
      <family val="2"/>
    </font>
    <font>
      <b/>
      <sz val="17"/>
      <color theme="1"/>
      <name val="Arial"/>
      <family val="2"/>
    </font>
    <font>
      <i/>
      <sz val="16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3F3F76"/>
      <name val="Calibri"/>
      <family val="2"/>
      <scheme val="minor"/>
    </font>
    <font>
      <b/>
      <strike/>
      <sz val="11"/>
      <color rgb="FFFF0000"/>
      <name val="Arial"/>
      <family val="2"/>
    </font>
    <font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3D1D3"/>
        <bgColor indexed="64"/>
      </patternFill>
    </fill>
    <fill>
      <patternFill patternType="solid">
        <fgColor rgb="FFEBF0F1"/>
        <bgColor indexed="64"/>
      </patternFill>
    </fill>
    <fill>
      <patternFill patternType="solid">
        <fgColor rgb="FFCDFFCD"/>
        <bgColor indexed="64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49998474074526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19" applyNumberFormat="0" applyFont="0" applyAlignment="0" applyProtection="0"/>
  </cellStyleXfs>
  <cellXfs count="3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2" xfId="0" applyFont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16" fontId="4" fillId="2" borderId="0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7" fillId="0" borderId="2" xfId="0" applyFont="1" applyBorder="1"/>
    <xf numFmtId="0" fontId="2" fillId="3" borderId="2" xfId="0" applyFont="1" applyFill="1" applyBorder="1"/>
    <xf numFmtId="0" fontId="10" fillId="0" borderId="2" xfId="0" applyFont="1" applyBorder="1"/>
    <xf numFmtId="0" fontId="2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5" fillId="2" borderId="0" xfId="0" applyFont="1" applyFill="1"/>
    <xf numFmtId="1" fontId="4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4" fillId="3" borderId="0" xfId="0" applyFont="1" applyFill="1" applyBorder="1" applyAlignment="1">
      <alignment horizontal="center"/>
    </xf>
    <xf numFmtId="0" fontId="2" fillId="2" borderId="0" xfId="0" applyFont="1" applyFill="1" applyAlignment="1">
      <alignment vertical="top"/>
    </xf>
    <xf numFmtId="0" fontId="21" fillId="2" borderId="0" xfId="0" applyFont="1" applyFill="1" applyBorder="1"/>
    <xf numFmtId="1" fontId="4" fillId="0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17" fontId="5" fillId="2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28" fillId="5" borderId="5" xfId="0" applyFont="1" applyFill="1" applyBorder="1"/>
    <xf numFmtId="0" fontId="26" fillId="5" borderId="5" xfId="0" applyFont="1" applyFill="1" applyBorder="1"/>
    <xf numFmtId="0" fontId="7" fillId="0" borderId="0" xfId="0" applyFont="1" applyBorder="1"/>
    <xf numFmtId="0" fontId="2" fillId="6" borderId="7" xfId="0" applyFont="1" applyFill="1" applyBorder="1"/>
    <xf numFmtId="0" fontId="2" fillId="6" borderId="0" xfId="0" applyFont="1" applyFill="1" applyBorder="1"/>
    <xf numFmtId="0" fontId="15" fillId="6" borderId="0" xfId="0" applyFont="1" applyFill="1" applyBorder="1" applyAlignment="1"/>
    <xf numFmtId="0" fontId="2" fillId="6" borderId="2" xfId="0" applyFont="1" applyFill="1" applyBorder="1"/>
    <xf numFmtId="0" fontId="7" fillId="6" borderId="2" xfId="0" applyFont="1" applyFill="1" applyBorder="1"/>
    <xf numFmtId="0" fontId="4" fillId="0" borderId="0" xfId="0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 applyProtection="1">
      <alignment horizontal="center"/>
    </xf>
    <xf numFmtId="165" fontId="4" fillId="2" borderId="0" xfId="0" applyNumberFormat="1" applyFont="1" applyFill="1" applyBorder="1" applyAlignment="1">
      <alignment horizontal="center"/>
    </xf>
    <xf numFmtId="0" fontId="32" fillId="6" borderId="0" xfId="0" applyFont="1" applyFill="1" applyBorder="1" applyAlignment="1" applyProtection="1">
      <alignment vertical="top"/>
      <protection locked="0"/>
    </xf>
    <xf numFmtId="0" fontId="32" fillId="6" borderId="0" xfId="0" applyFont="1" applyFill="1" applyAlignment="1" applyProtection="1">
      <alignment vertical="top" wrapText="1"/>
      <protection locked="0"/>
    </xf>
    <xf numFmtId="0" fontId="32" fillId="6" borderId="0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/>
    <xf numFmtId="166" fontId="17" fillId="2" borderId="0" xfId="0" applyNumberFormat="1" applyFont="1" applyFill="1" applyBorder="1" applyAlignment="1">
      <alignment horizontal="centerContinuous"/>
    </xf>
    <xf numFmtId="166" fontId="17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9" fontId="16" fillId="2" borderId="0" xfId="2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5" fillId="2" borderId="9" xfId="0" applyFont="1" applyFill="1" applyBorder="1"/>
    <xf numFmtId="0" fontId="5" fillId="2" borderId="0" xfId="0" applyFont="1" applyFill="1" applyAlignment="1">
      <alignment horizontal="right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2" fillId="2" borderId="10" xfId="0" applyFont="1" applyFill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11" xfId="0" applyFont="1" applyBorder="1"/>
    <xf numFmtId="0" fontId="4" fillId="2" borderId="12" xfId="0" applyFont="1" applyFill="1" applyBorder="1"/>
    <xf numFmtId="0" fontId="5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/>
    </xf>
    <xf numFmtId="9" fontId="16" fillId="2" borderId="13" xfId="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3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10" fillId="0" borderId="12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13" xfId="0" applyFont="1" applyFill="1" applyBorder="1"/>
    <xf numFmtId="0" fontId="2" fillId="0" borderId="12" xfId="0" applyFont="1" applyFill="1" applyBorder="1"/>
    <xf numFmtId="0" fontId="7" fillId="0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3" borderId="0" xfId="0" applyFont="1" applyFill="1" applyBorder="1" applyAlignment="1">
      <alignment horizontal="left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9" fontId="16" fillId="2" borderId="0" xfId="2" applyFont="1" applyFill="1" applyBorder="1" applyAlignment="1">
      <alignment horizontal="right" vertical="center"/>
    </xf>
    <xf numFmtId="9" fontId="16" fillId="2" borderId="13" xfId="2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3" fillId="0" borderId="13" xfId="0" applyFont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9" fillId="6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vertical="top"/>
    </xf>
    <xf numFmtId="0" fontId="2" fillId="6" borderId="0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6" borderId="2" xfId="0" applyFont="1" applyFill="1" applyBorder="1" applyAlignment="1">
      <alignment vertical="top"/>
    </xf>
    <xf numFmtId="2" fontId="2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Fill="1" applyBorder="1" applyAlignment="1">
      <alignment vertical="top"/>
    </xf>
    <xf numFmtId="2" fontId="23" fillId="0" borderId="12" xfId="0" applyNumberFormat="1" applyFont="1" applyFill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2" fontId="23" fillId="0" borderId="0" xfId="0" applyNumberFormat="1" applyFont="1" applyFill="1" applyBorder="1" applyAlignment="1">
      <alignment horizontal="centerContinuous" vertical="top"/>
    </xf>
    <xf numFmtId="0" fontId="2" fillId="0" borderId="13" xfId="0" applyFont="1" applyFill="1" applyBorder="1" applyAlignment="1">
      <alignment horizontal="centerContinuous" vertical="top"/>
    </xf>
    <xf numFmtId="0" fontId="35" fillId="0" borderId="13" xfId="0" applyFont="1" applyFill="1" applyBorder="1" applyAlignment="1">
      <alignment horizontal="right"/>
    </xf>
    <xf numFmtId="2" fontId="23" fillId="0" borderId="15" xfId="0" applyNumberFormat="1" applyFont="1" applyFill="1" applyBorder="1" applyAlignment="1">
      <alignment horizontal="centerContinuous" vertical="top"/>
    </xf>
    <xf numFmtId="0" fontId="2" fillId="0" borderId="4" xfId="0" applyFont="1" applyFill="1" applyBorder="1" applyAlignment="1">
      <alignment horizontal="centerContinuous" vertical="top"/>
    </xf>
    <xf numFmtId="2" fontId="23" fillId="0" borderId="4" xfId="0" applyNumberFormat="1" applyFont="1" applyFill="1" applyBorder="1" applyAlignment="1">
      <alignment horizontal="centerContinuous" vertical="top"/>
    </xf>
    <xf numFmtId="0" fontId="21" fillId="0" borderId="0" xfId="0" applyFont="1" applyFill="1" applyBorder="1" applyAlignment="1">
      <alignment horizontal="left"/>
    </xf>
    <xf numFmtId="0" fontId="24" fillId="9" borderId="6" xfId="0" applyFont="1" applyFill="1" applyBorder="1"/>
    <xf numFmtId="16" fontId="2" fillId="9" borderId="12" xfId="0" applyNumberFormat="1" applyFont="1" applyFill="1" applyBorder="1" applyAlignment="1">
      <alignment horizontal="center"/>
    </xf>
    <xf numFmtId="0" fontId="25" fillId="9" borderId="0" xfId="0" applyFont="1" applyFill="1" applyBorder="1" applyAlignment="1">
      <alignment horizontal="left"/>
    </xf>
    <xf numFmtId="0" fontId="3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9" borderId="0" xfId="0" applyFont="1" applyFill="1" applyBorder="1"/>
    <xf numFmtId="0" fontId="8" fillId="9" borderId="0" xfId="0" applyFont="1" applyFill="1" applyBorder="1" applyAlignment="1">
      <alignment horizontal="left"/>
    </xf>
    <xf numFmtId="0" fontId="2" fillId="9" borderId="13" xfId="0" applyFont="1" applyFill="1" applyBorder="1"/>
    <xf numFmtId="16" fontId="2" fillId="9" borderId="12" xfId="0" applyNumberFormat="1" applyFont="1" applyFill="1" applyBorder="1" applyAlignment="1">
      <alignment horizontal="center" vertical="top"/>
    </xf>
    <xf numFmtId="0" fontId="2" fillId="9" borderId="0" xfId="0" applyFont="1" applyFill="1" applyBorder="1" applyAlignment="1">
      <alignment vertical="top"/>
    </xf>
    <xf numFmtId="0" fontId="17" fillId="9" borderId="0" xfId="0" applyFont="1" applyFill="1" applyBorder="1" applyAlignment="1">
      <alignment horizontal="center" vertical="top"/>
    </xf>
    <xf numFmtId="0" fontId="8" fillId="9" borderId="0" xfId="0" applyFont="1" applyFill="1" applyBorder="1" applyAlignment="1">
      <alignment vertical="top"/>
    </xf>
    <xf numFmtId="16" fontId="2" fillId="9" borderId="0" xfId="0" applyNumberFormat="1" applyFont="1" applyFill="1" applyBorder="1" applyAlignment="1">
      <alignment horizontal="center" vertical="top"/>
    </xf>
    <xf numFmtId="0" fontId="2" fillId="9" borderId="0" xfId="0" applyFont="1" applyFill="1" applyBorder="1" applyAlignment="1">
      <alignment horizontal="center" vertical="top"/>
    </xf>
    <xf numFmtId="0" fontId="8" fillId="9" borderId="0" xfId="0" applyFont="1" applyFill="1" applyBorder="1" applyAlignment="1">
      <alignment horizontal="left" vertical="top"/>
    </xf>
    <xf numFmtId="0" fontId="2" fillId="9" borderId="13" xfId="0" applyFont="1" applyFill="1" applyBorder="1" applyAlignment="1">
      <alignment vertical="top"/>
    </xf>
    <xf numFmtId="0" fontId="15" fillId="9" borderId="0" xfId="0" applyFont="1" applyFill="1" applyBorder="1" applyAlignment="1">
      <alignment horizontal="center" vertical="top"/>
    </xf>
    <xf numFmtId="0" fontId="32" fillId="9" borderId="0" xfId="0" applyFont="1" applyFill="1" applyBorder="1" applyAlignment="1" applyProtection="1">
      <alignment horizontal="left" vertical="top"/>
      <protection locked="0"/>
    </xf>
    <xf numFmtId="0" fontId="32" fillId="9" borderId="0" xfId="0" applyFont="1" applyFill="1" applyBorder="1" applyAlignment="1" applyProtection="1">
      <alignment vertical="top"/>
      <protection locked="0"/>
    </xf>
    <xf numFmtId="0" fontId="32" fillId="9" borderId="13" xfId="0" applyFont="1" applyFill="1" applyBorder="1" applyAlignment="1" applyProtection="1">
      <alignment vertical="top"/>
      <protection locked="0"/>
    </xf>
    <xf numFmtId="16" fontId="2" fillId="9" borderId="15" xfId="0" applyNumberFormat="1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vertical="center"/>
    </xf>
    <xf numFmtId="0" fontId="19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left" vertical="center"/>
    </xf>
    <xf numFmtId="0" fontId="23" fillId="9" borderId="4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left" vertical="center"/>
    </xf>
    <xf numFmtId="0" fontId="11" fillId="8" borderId="17" xfId="0" applyFont="1" applyFill="1" applyBorder="1" applyAlignment="1">
      <alignment horizontal="left" vertical="center"/>
    </xf>
    <xf numFmtId="0" fontId="14" fillId="8" borderId="17" xfId="0" applyFont="1" applyFill="1" applyBorder="1" applyAlignment="1">
      <alignment horizontal="left" vertical="center"/>
    </xf>
    <xf numFmtId="0" fontId="22" fillId="8" borderId="17" xfId="0" applyFont="1" applyFill="1" applyBorder="1" applyAlignment="1">
      <alignment horizontal="right" vertical="center"/>
    </xf>
    <xf numFmtId="1" fontId="22" fillId="8" borderId="18" xfId="1" applyNumberFormat="1" applyFont="1" applyFill="1" applyBorder="1" applyAlignment="1">
      <alignment horizontal="center" vertical="center"/>
    </xf>
    <xf numFmtId="0" fontId="4" fillId="9" borderId="10" xfId="0" applyFont="1" applyFill="1" applyBorder="1"/>
    <xf numFmtId="0" fontId="15" fillId="9" borderId="6" xfId="0" applyFont="1" applyFill="1" applyBorder="1" applyAlignment="1">
      <alignment horizontal="center" vertical="center"/>
    </xf>
    <xf numFmtId="0" fontId="4" fillId="9" borderId="6" xfId="0" applyFont="1" applyFill="1" applyBorder="1"/>
    <xf numFmtId="16" fontId="4" fillId="9" borderId="6" xfId="0" applyNumberFormat="1" applyFont="1" applyFill="1" applyBorder="1" applyAlignment="1">
      <alignment horizontal="center" vertical="center"/>
    </xf>
    <xf numFmtId="1" fontId="4" fillId="9" borderId="6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9" fontId="16" fillId="9" borderId="6" xfId="2" applyFont="1" applyFill="1" applyBorder="1" applyAlignment="1">
      <alignment horizontal="right"/>
    </xf>
    <xf numFmtId="0" fontId="4" fillId="9" borderId="12" xfId="0" applyFont="1" applyFill="1" applyBorder="1"/>
    <xf numFmtId="0" fontId="15" fillId="9" borderId="0" xfId="0" applyFont="1" applyFill="1" applyBorder="1" applyAlignment="1">
      <alignment vertical="center"/>
    </xf>
    <xf numFmtId="0" fontId="15" fillId="9" borderId="0" xfId="0" applyFont="1" applyFill="1" applyBorder="1" applyAlignment="1">
      <alignment horizontal="center" vertical="center"/>
    </xf>
    <xf numFmtId="0" fontId="4" fillId="9" borderId="0" xfId="0" applyFont="1" applyFill="1" applyBorder="1"/>
    <xf numFmtId="16" fontId="4" fillId="9" borderId="0" xfId="0" applyNumberFormat="1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9" fontId="16" fillId="9" borderId="0" xfId="2" applyFont="1" applyFill="1" applyBorder="1" applyAlignment="1">
      <alignment horizontal="right"/>
    </xf>
    <xf numFmtId="9" fontId="16" fillId="9" borderId="13" xfId="2" applyFont="1" applyFill="1" applyBorder="1" applyAlignment="1">
      <alignment horizontal="center"/>
    </xf>
    <xf numFmtId="1" fontId="4" fillId="9" borderId="0" xfId="0" applyNumberFormat="1" applyFont="1" applyFill="1" applyBorder="1" applyAlignment="1">
      <alignment horizontal="center" vertical="center"/>
    </xf>
    <xf numFmtId="0" fontId="24" fillId="9" borderId="0" xfId="0" applyFont="1" applyFill="1" applyBorder="1"/>
    <xf numFmtId="0" fontId="34" fillId="9" borderId="13" xfId="0" applyFont="1" applyFill="1" applyBorder="1" applyAlignment="1">
      <alignment horizontal="right"/>
    </xf>
    <xf numFmtId="0" fontId="16" fillId="9" borderId="0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 vertical="top"/>
    </xf>
    <xf numFmtId="0" fontId="20" fillId="9" borderId="0" xfId="0" applyFont="1" applyFill="1" applyBorder="1" applyAlignment="1">
      <alignment horizontal="center"/>
    </xf>
    <xf numFmtId="0" fontId="18" fillId="9" borderId="0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12" fillId="9" borderId="4" xfId="0" applyFont="1" applyFill="1" applyBorder="1" applyAlignment="1">
      <alignment vertical="center"/>
    </xf>
    <xf numFmtId="0" fontId="15" fillId="9" borderId="4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vertical="center"/>
    </xf>
    <xf numFmtId="0" fontId="12" fillId="9" borderId="14" xfId="0" applyFont="1" applyFill="1" applyBorder="1" applyAlignment="1">
      <alignment vertical="center"/>
    </xf>
    <xf numFmtId="16" fontId="2" fillId="10" borderId="10" xfId="0" applyNumberFormat="1" applyFont="1" applyFill="1" applyBorder="1" applyAlignment="1">
      <alignment horizontal="center"/>
    </xf>
    <xf numFmtId="0" fontId="24" fillId="10" borderId="6" xfId="0" applyFont="1" applyFill="1" applyBorder="1"/>
    <xf numFmtId="0" fontId="2" fillId="10" borderId="6" xfId="0" applyFont="1" applyFill="1" applyBorder="1" applyAlignment="1">
      <alignment horizontal="center"/>
    </xf>
    <xf numFmtId="0" fontId="2" fillId="10" borderId="6" xfId="0" applyFont="1" applyFill="1" applyBorder="1"/>
    <xf numFmtId="16" fontId="2" fillId="10" borderId="6" xfId="0" applyNumberFormat="1" applyFont="1" applyFill="1" applyBorder="1" applyAlignment="1">
      <alignment horizontal="center"/>
    </xf>
    <xf numFmtId="0" fontId="29" fillId="10" borderId="6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6" fillId="10" borderId="6" xfId="0" applyFont="1" applyFill="1" applyBorder="1"/>
    <xf numFmtId="0" fontId="34" fillId="10" borderId="11" xfId="0" applyFont="1" applyFill="1" applyBorder="1" applyAlignment="1">
      <alignment horizontal="right"/>
    </xf>
    <xf numFmtId="16" fontId="2" fillId="10" borderId="12" xfId="0" applyNumberFormat="1" applyFont="1" applyFill="1" applyBorder="1" applyAlignment="1">
      <alignment horizontal="center"/>
    </xf>
    <xf numFmtId="0" fontId="25" fillId="10" borderId="0" xfId="0" applyFont="1" applyFill="1" applyBorder="1" applyAlignment="1">
      <alignment horizontal="left"/>
    </xf>
    <xf numFmtId="0" fontId="3" fillId="10" borderId="0" xfId="0" applyFont="1" applyFill="1" applyBorder="1" applyAlignment="1">
      <alignment horizontal="center"/>
    </xf>
    <xf numFmtId="0" fontId="8" fillId="10" borderId="0" xfId="0" applyFont="1" applyFill="1" applyBorder="1"/>
    <xf numFmtId="16" fontId="2" fillId="10" borderId="0" xfId="0" applyNumberFormat="1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2" fillId="10" borderId="0" xfId="0" applyFont="1" applyFill="1" applyBorder="1"/>
    <xf numFmtId="0" fontId="2" fillId="10" borderId="0" xfId="0" applyFont="1" applyFill="1" applyBorder="1" applyAlignment="1">
      <alignment horizontal="right"/>
    </xf>
    <xf numFmtId="0" fontId="25" fillId="10" borderId="0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left"/>
    </xf>
    <xf numFmtId="0" fontId="2" fillId="10" borderId="13" xfId="0" applyFont="1" applyFill="1" applyBorder="1"/>
    <xf numFmtId="16" fontId="2" fillId="10" borderId="12" xfId="0" applyNumberFormat="1" applyFont="1" applyFill="1" applyBorder="1" applyAlignment="1">
      <alignment horizontal="center" vertical="top"/>
    </xf>
    <xf numFmtId="0" fontId="2" fillId="10" borderId="0" xfId="0" applyFont="1" applyFill="1" applyBorder="1" applyAlignment="1">
      <alignment vertical="top"/>
    </xf>
    <xf numFmtId="0" fontId="17" fillId="10" borderId="0" xfId="0" applyFont="1" applyFill="1" applyBorder="1" applyAlignment="1">
      <alignment horizontal="center" vertical="top"/>
    </xf>
    <xf numFmtId="0" fontId="8" fillId="10" borderId="0" xfId="0" applyFont="1" applyFill="1" applyBorder="1" applyAlignment="1">
      <alignment vertical="top"/>
    </xf>
    <xf numFmtId="16" fontId="2" fillId="10" borderId="0" xfId="0" applyNumberFormat="1" applyFont="1" applyFill="1" applyBorder="1" applyAlignment="1">
      <alignment horizontal="center" vertical="top"/>
    </xf>
    <xf numFmtId="0" fontId="2" fillId="10" borderId="0" xfId="0" applyFont="1" applyFill="1" applyBorder="1" applyAlignment="1">
      <alignment horizontal="center" vertical="top"/>
    </xf>
    <xf numFmtId="0" fontId="8" fillId="10" borderId="0" xfId="0" applyFont="1" applyFill="1" applyBorder="1" applyAlignment="1">
      <alignment horizontal="left" vertical="top"/>
    </xf>
    <xf numFmtId="0" fontId="2" fillId="10" borderId="13" xfId="0" applyFont="1" applyFill="1" applyBorder="1" applyAlignment="1">
      <alignment vertical="top"/>
    </xf>
    <xf numFmtId="0" fontId="20" fillId="10" borderId="0" xfId="0" applyFont="1" applyFill="1" applyBorder="1" applyAlignment="1">
      <alignment horizontal="center" vertical="top"/>
    </xf>
    <xf numFmtId="0" fontId="15" fillId="10" borderId="0" xfId="0" applyFont="1" applyFill="1" applyBorder="1" applyAlignment="1">
      <alignment horizontal="center" vertical="top"/>
    </xf>
    <xf numFmtId="0" fontId="32" fillId="10" borderId="0" xfId="0" applyFont="1" applyFill="1" applyBorder="1" applyAlignment="1" applyProtection="1">
      <alignment horizontal="left" vertical="top"/>
      <protection locked="0"/>
    </xf>
    <xf numFmtId="0" fontId="16" fillId="10" borderId="0" xfId="0" applyFont="1" applyFill="1" applyBorder="1" applyAlignment="1">
      <alignment horizontal="left" vertical="top"/>
    </xf>
    <xf numFmtId="0" fontId="16" fillId="10" borderId="0" xfId="0" applyFont="1" applyFill="1" applyBorder="1" applyAlignment="1">
      <alignment vertical="top"/>
    </xf>
    <xf numFmtId="0" fontId="16" fillId="10" borderId="0" xfId="0" applyFont="1" applyFill="1" applyBorder="1" applyAlignment="1">
      <alignment horizontal="left" vertical="top" wrapText="1"/>
    </xf>
    <xf numFmtId="0" fontId="32" fillId="10" borderId="0" xfId="0" applyFont="1" applyFill="1" applyBorder="1" applyAlignment="1" applyProtection="1">
      <alignment vertical="top"/>
      <protection locked="0"/>
    </xf>
    <xf numFmtId="0" fontId="32" fillId="10" borderId="13" xfId="0" applyFont="1" applyFill="1" applyBorder="1" applyAlignment="1" applyProtection="1">
      <alignment vertical="top"/>
      <protection locked="0"/>
    </xf>
    <xf numFmtId="0" fontId="20" fillId="10" borderId="0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left"/>
    </xf>
    <xf numFmtId="0" fontId="16" fillId="10" borderId="0" xfId="0" applyFont="1" applyFill="1" applyBorder="1"/>
    <xf numFmtId="0" fontId="16" fillId="10" borderId="0" xfId="0" applyFont="1" applyFill="1" applyBorder="1" applyAlignment="1"/>
    <xf numFmtId="16" fontId="2" fillId="10" borderId="15" xfId="0" applyNumberFormat="1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vertical="center"/>
    </xf>
    <xf numFmtId="0" fontId="21" fillId="10" borderId="4" xfId="0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vertical="center"/>
    </xf>
    <xf numFmtId="0" fontId="19" fillId="10" borderId="4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vertical="center"/>
    </xf>
    <xf numFmtId="0" fontId="21" fillId="10" borderId="4" xfId="0" applyFont="1" applyFill="1" applyBorder="1" applyAlignment="1">
      <alignment horizontal="left" vertical="center"/>
    </xf>
    <xf numFmtId="0" fontId="23" fillId="10" borderId="4" xfId="0" applyFont="1" applyFill="1" applyBorder="1" applyAlignment="1">
      <alignment horizontal="center" vertical="center"/>
    </xf>
    <xf numFmtId="0" fontId="19" fillId="10" borderId="14" xfId="0" applyFont="1" applyFill="1" applyBorder="1" applyAlignment="1">
      <alignment vertical="center"/>
    </xf>
    <xf numFmtId="0" fontId="24" fillId="10" borderId="0" xfId="0" applyFont="1" applyFill="1" applyBorder="1"/>
    <xf numFmtId="0" fontId="34" fillId="10" borderId="13" xfId="0" applyFont="1" applyFill="1" applyBorder="1" applyAlignment="1">
      <alignment horizontal="right"/>
    </xf>
    <xf numFmtId="0" fontId="14" fillId="10" borderId="0" xfId="0" applyFont="1" applyFill="1" applyBorder="1" applyAlignment="1">
      <alignment horizontal="center"/>
    </xf>
    <xf numFmtId="0" fontId="30" fillId="10" borderId="0" xfId="0" applyFont="1" applyFill="1" applyBorder="1" applyAlignment="1">
      <alignment horizontal="left" vertical="top"/>
    </xf>
    <xf numFmtId="0" fontId="20" fillId="10" borderId="0" xfId="0" applyFont="1" applyFill="1" applyBorder="1" applyAlignment="1">
      <alignment horizontal="center"/>
    </xf>
    <xf numFmtId="0" fontId="18" fillId="10" borderId="0" xfId="0" applyFont="1" applyFill="1" applyBorder="1" applyAlignment="1">
      <alignment horizontal="center"/>
    </xf>
    <xf numFmtId="0" fontId="18" fillId="10" borderId="0" xfId="0" applyFont="1" applyFill="1" applyBorder="1"/>
    <xf numFmtId="0" fontId="32" fillId="10" borderId="0" xfId="0" applyFont="1" applyFill="1" applyBorder="1" applyAlignment="1">
      <alignment vertical="top"/>
    </xf>
    <xf numFmtId="16" fontId="2" fillId="10" borderId="12" xfId="0" applyNumberFormat="1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vertical="center"/>
    </xf>
    <xf numFmtId="0" fontId="23" fillId="10" borderId="0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vertical="center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vertical="center"/>
    </xf>
    <xf numFmtId="0" fontId="5" fillId="1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wrapText="1"/>
    </xf>
    <xf numFmtId="2" fontId="4" fillId="2" borderId="8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2" fontId="4" fillId="2" borderId="0" xfId="0" applyNumberFormat="1" applyFont="1" applyFill="1"/>
    <xf numFmtId="0" fontId="15" fillId="9" borderId="12" xfId="0" applyFont="1" applyFill="1" applyBorder="1"/>
    <xf numFmtId="16" fontId="15" fillId="9" borderId="0" xfId="0" applyNumberFormat="1" applyFont="1" applyFill="1" applyBorder="1" applyAlignment="1">
      <alignment horizontal="center" vertical="center"/>
    </xf>
    <xf numFmtId="1" fontId="15" fillId="9" borderId="0" xfId="0" applyNumberFormat="1" applyFont="1" applyFill="1" applyBorder="1" applyAlignment="1">
      <alignment horizontal="center" vertical="center"/>
    </xf>
    <xf numFmtId="0" fontId="15" fillId="9" borderId="0" xfId="0" applyFont="1" applyFill="1" applyBorder="1"/>
    <xf numFmtId="0" fontId="15" fillId="0" borderId="0" xfId="0" applyFont="1" applyBorder="1"/>
    <xf numFmtId="0" fontId="15" fillId="2" borderId="0" xfId="0" applyFont="1" applyFill="1" applyBorder="1"/>
    <xf numFmtId="0" fontId="15" fillId="9" borderId="0" xfId="0" applyFont="1" applyFill="1" applyBorder="1" applyAlignment="1" applyProtection="1">
      <alignment vertical="top"/>
      <protection locked="0"/>
    </xf>
    <xf numFmtId="0" fontId="15" fillId="10" borderId="0" xfId="0" applyFont="1" applyFill="1" applyBorder="1" applyAlignment="1" applyProtection="1">
      <alignment vertical="top"/>
      <protection locked="0"/>
    </xf>
    <xf numFmtId="0" fontId="15" fillId="1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horizontal="center"/>
    </xf>
    <xf numFmtId="0" fontId="15" fillId="9" borderId="0" xfId="0" applyFont="1" applyFill="1" applyBorder="1" applyAlignment="1">
      <alignment vertical="center" wrapText="1"/>
    </xf>
    <xf numFmtId="9" fontId="15" fillId="9" borderId="0" xfId="2" applyFont="1" applyFill="1" applyBorder="1" applyAlignment="1">
      <alignment horizontal="right" vertical="center"/>
    </xf>
    <xf numFmtId="1" fontId="15" fillId="9" borderId="13" xfId="2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/>
    </xf>
    <xf numFmtId="0" fontId="36" fillId="2" borderId="5" xfId="0" applyFont="1" applyFill="1" applyBorder="1"/>
    <xf numFmtId="1" fontId="38" fillId="11" borderId="19" xfId="3" applyNumberFormat="1" applyFont="1" applyAlignment="1">
      <alignment horizontal="center"/>
    </xf>
    <xf numFmtId="0" fontId="38" fillId="11" borderId="19" xfId="3" applyFont="1" applyAlignment="1">
      <alignment horizontal="center"/>
    </xf>
    <xf numFmtId="9" fontId="24" fillId="9" borderId="11" xfId="2" applyFont="1" applyFill="1" applyBorder="1" applyAlignment="1">
      <alignment horizontal="right"/>
    </xf>
    <xf numFmtId="0" fontId="23" fillId="9" borderId="20" xfId="0" applyFont="1" applyFill="1" applyBorder="1" applyAlignment="1">
      <alignment vertical="center"/>
    </xf>
    <xf numFmtId="0" fontId="15" fillId="9" borderId="20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vertical="center"/>
    </xf>
    <xf numFmtId="16" fontId="4" fillId="9" borderId="20" xfId="0" applyNumberFormat="1" applyFont="1" applyFill="1" applyBorder="1" applyAlignment="1">
      <alignment horizontal="center" vertical="center"/>
    </xf>
    <xf numFmtId="166" fontId="17" fillId="9" borderId="2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top"/>
    </xf>
    <xf numFmtId="0" fontId="39" fillId="0" borderId="0" xfId="0" applyFont="1" applyFill="1" applyBorder="1" applyAlignment="1">
      <alignment horizontal="center" vertical="top"/>
    </xf>
    <xf numFmtId="2" fontId="23" fillId="0" borderId="4" xfId="0" applyNumberFormat="1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40" fillId="0" borderId="0" xfId="0" applyFont="1" applyFill="1" applyBorder="1" applyAlignment="1">
      <alignment vertical="top"/>
    </xf>
    <xf numFmtId="0" fontId="15" fillId="9" borderId="0" xfId="0" applyFont="1" applyFill="1" applyBorder="1" applyAlignment="1">
      <alignment vertical="center" wrapText="1"/>
    </xf>
    <xf numFmtId="0" fontId="3" fillId="7" borderId="4" xfId="0" applyFont="1" applyFill="1" applyBorder="1" applyAlignment="1" applyProtection="1">
      <alignment horizontal="center" vertical="center"/>
      <protection locked="0"/>
    </xf>
    <xf numFmtId="14" fontId="5" fillId="7" borderId="4" xfId="0" applyNumberFormat="1" applyFont="1" applyFill="1" applyBorder="1" applyAlignment="1" applyProtection="1">
      <alignment horizontal="center" vertical="center"/>
      <protection locked="0"/>
    </xf>
    <xf numFmtId="0" fontId="5" fillId="7" borderId="14" xfId="0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Normal" xfId="0" builtinId="0"/>
    <cellStyle name="Note" xfId="3" builtinId="10"/>
    <cellStyle name="Percent" xfId="2" builtinId="5"/>
  </cellStyles>
  <dxfs count="0"/>
  <tableStyles count="0" defaultTableStyle="TableStyleMedium9" defaultPivotStyle="PivotStyleLight16"/>
  <colors>
    <mruColors>
      <color rgb="FFCDFFCD"/>
      <color rgb="FFD5FFF0"/>
      <color rgb="FFD5FFFA"/>
      <color rgb="FFD5FFFF"/>
      <color rgb="FFEBF0F1"/>
      <color rgb="FF9E2B1E"/>
      <color rgb="FFF8DFDC"/>
      <color rgb="FFE0E7E8"/>
      <color rgb="FFC3D1D3"/>
      <color rgb="FFC5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CheckBox" checked="Checked" fmlaLink="Controls!$D$2" lockText="1"/>
</file>

<file path=xl/ctrlProps/ctrlProp10.xml><?xml version="1.0" encoding="utf-8"?>
<formControlPr xmlns="http://schemas.microsoft.com/office/spreadsheetml/2009/9/main" objectType="CheckBox" fmlaLink="Controls!$C$4" lockText="1"/>
</file>

<file path=xl/ctrlProps/ctrlProp100.xml><?xml version="1.0" encoding="utf-8"?>
<formControlPr xmlns="http://schemas.microsoft.com/office/spreadsheetml/2009/9/main" objectType="CheckBox" checked="Checked" fmlaLink="Controls!$I$14" lockText="1"/>
</file>

<file path=xl/ctrlProps/ctrlProp101.xml><?xml version="1.0" encoding="utf-8"?>
<formControlPr xmlns="http://schemas.microsoft.com/office/spreadsheetml/2009/9/main" objectType="CheckBox" fmlaLink="Controls!$J$14" lockText="1"/>
</file>

<file path=xl/ctrlProps/ctrlProp102.xml><?xml version="1.0" encoding="utf-8"?>
<formControlPr xmlns="http://schemas.microsoft.com/office/spreadsheetml/2009/9/main" objectType="CheckBox" checked="Checked" fmlaLink="Controls!$K$14" lockText="1"/>
</file>

<file path=xl/ctrlProps/ctrlProp103.xml><?xml version="1.0" encoding="utf-8"?>
<formControlPr xmlns="http://schemas.microsoft.com/office/spreadsheetml/2009/9/main" objectType="CheckBox" checked="Checked" fmlaLink="Controls!$L$14" lockText="1"/>
</file>

<file path=xl/ctrlProps/ctrlProp104.xml><?xml version="1.0" encoding="utf-8"?>
<formControlPr xmlns="http://schemas.microsoft.com/office/spreadsheetml/2009/9/main" objectType="CheckBox" checked="Checked" fmlaLink="Controls!$M$14" lockText="1"/>
</file>

<file path=xl/ctrlProps/ctrlProp105.xml><?xml version="1.0" encoding="utf-8"?>
<formControlPr xmlns="http://schemas.microsoft.com/office/spreadsheetml/2009/9/main" objectType="CheckBox" checked="Checked" fmlaLink="Controls!$N$14" lockText="1"/>
</file>

<file path=xl/ctrlProps/ctrlProp106.xml><?xml version="1.0" encoding="utf-8"?>
<formControlPr xmlns="http://schemas.microsoft.com/office/spreadsheetml/2009/9/main" objectType="CheckBox" checked="Checked" fmlaLink="Controls!$O$14" lockText="1"/>
</file>

<file path=xl/ctrlProps/ctrlProp107.xml><?xml version="1.0" encoding="utf-8"?>
<formControlPr xmlns="http://schemas.microsoft.com/office/spreadsheetml/2009/9/main" objectType="CheckBox" checked="Checked" fmlaLink="Controls!$P$14" lockText="1"/>
</file>

<file path=xl/ctrlProps/ctrlProp108.xml><?xml version="1.0" encoding="utf-8"?>
<formControlPr xmlns="http://schemas.microsoft.com/office/spreadsheetml/2009/9/main" objectType="CheckBox" checked="Checked" fmlaLink="Controls!$Q$14" lockText="1"/>
</file>

<file path=xl/ctrlProps/ctrlProp109.xml><?xml version="1.0" encoding="utf-8"?>
<formControlPr xmlns="http://schemas.microsoft.com/office/spreadsheetml/2009/9/main" objectType="CheckBox" checked="Checked" fmlaLink="Controls!$R$14" lockText="1"/>
</file>

<file path=xl/ctrlProps/ctrlProp11.xml><?xml version="1.0" encoding="utf-8"?>
<formControlPr xmlns="http://schemas.microsoft.com/office/spreadsheetml/2009/9/main" objectType="CheckBox" checked="Checked" fmlaLink="Controls!$D$4" lockText="1"/>
</file>

<file path=xl/ctrlProps/ctrlProp110.xml><?xml version="1.0" encoding="utf-8"?>
<formControlPr xmlns="http://schemas.microsoft.com/office/spreadsheetml/2009/9/main" objectType="CheckBox" fmlaLink="Controls!$G$15" lockText="1"/>
</file>

<file path=xl/ctrlProps/ctrlProp111.xml><?xml version="1.0" encoding="utf-8"?>
<formControlPr xmlns="http://schemas.microsoft.com/office/spreadsheetml/2009/9/main" objectType="CheckBox" checked="Checked" fmlaLink="Controls!$H$15" lockText="1"/>
</file>

<file path=xl/ctrlProps/ctrlProp112.xml><?xml version="1.0" encoding="utf-8"?>
<formControlPr xmlns="http://schemas.microsoft.com/office/spreadsheetml/2009/9/main" objectType="CheckBox" checked="Checked" fmlaLink="Controls!$I$15" lockText="1"/>
</file>

<file path=xl/ctrlProps/ctrlProp113.xml><?xml version="1.0" encoding="utf-8"?>
<formControlPr xmlns="http://schemas.microsoft.com/office/spreadsheetml/2009/9/main" objectType="CheckBox" fmlaLink="Controls!$J$15" lockText="1"/>
</file>

<file path=xl/ctrlProps/ctrlProp114.xml><?xml version="1.0" encoding="utf-8"?>
<formControlPr xmlns="http://schemas.microsoft.com/office/spreadsheetml/2009/9/main" objectType="CheckBox" checked="Checked" fmlaLink="Controls!$K$15" lockText="1"/>
</file>

<file path=xl/ctrlProps/ctrlProp115.xml><?xml version="1.0" encoding="utf-8"?>
<formControlPr xmlns="http://schemas.microsoft.com/office/spreadsheetml/2009/9/main" objectType="CheckBox" checked="Checked" fmlaLink="Controls!$L$15" lockText="1"/>
</file>

<file path=xl/ctrlProps/ctrlProp116.xml><?xml version="1.0" encoding="utf-8"?>
<formControlPr xmlns="http://schemas.microsoft.com/office/spreadsheetml/2009/9/main" objectType="CheckBox" checked="Checked" fmlaLink="Controls!$M$15" lockText="1"/>
</file>

<file path=xl/ctrlProps/ctrlProp117.xml><?xml version="1.0" encoding="utf-8"?>
<formControlPr xmlns="http://schemas.microsoft.com/office/spreadsheetml/2009/9/main" objectType="CheckBox" checked="Checked" fmlaLink="Controls!$N$15" lockText="1"/>
</file>

<file path=xl/ctrlProps/ctrlProp118.xml><?xml version="1.0" encoding="utf-8"?>
<formControlPr xmlns="http://schemas.microsoft.com/office/spreadsheetml/2009/9/main" objectType="CheckBox" checked="Checked" fmlaLink="Controls!$O$15" lockText="1"/>
</file>

<file path=xl/ctrlProps/ctrlProp119.xml><?xml version="1.0" encoding="utf-8"?>
<formControlPr xmlns="http://schemas.microsoft.com/office/spreadsheetml/2009/9/main" objectType="CheckBox" checked="Checked" fmlaLink="Controls!$P$15" lockText="1"/>
</file>

<file path=xl/ctrlProps/ctrlProp12.xml><?xml version="1.0" encoding="utf-8"?>
<formControlPr xmlns="http://schemas.microsoft.com/office/spreadsheetml/2009/9/main" objectType="CheckBox" checked="Checked" fmlaLink="Controls!$E$4" lockText="1"/>
</file>

<file path=xl/ctrlProps/ctrlProp120.xml><?xml version="1.0" encoding="utf-8"?>
<formControlPr xmlns="http://schemas.microsoft.com/office/spreadsheetml/2009/9/main" objectType="CheckBox" checked="Checked" fmlaLink="Controls!$Q$15" lockText="1"/>
</file>

<file path=xl/ctrlProps/ctrlProp121.xml><?xml version="1.0" encoding="utf-8"?>
<formControlPr xmlns="http://schemas.microsoft.com/office/spreadsheetml/2009/9/main" objectType="CheckBox" checked="Checked" fmlaLink="Controls!$R$15" lockText="1"/>
</file>

<file path=xl/ctrlProps/ctrlProp122.xml><?xml version="1.0" encoding="utf-8"?>
<formControlPr xmlns="http://schemas.microsoft.com/office/spreadsheetml/2009/9/main" objectType="CheckBox" fmlaLink="Controls!$G$16" lockText="1"/>
</file>

<file path=xl/ctrlProps/ctrlProp123.xml><?xml version="1.0" encoding="utf-8"?>
<formControlPr xmlns="http://schemas.microsoft.com/office/spreadsheetml/2009/9/main" objectType="CheckBox" checked="Checked" fmlaLink="Controls!$H$16" lockText="1"/>
</file>

<file path=xl/ctrlProps/ctrlProp124.xml><?xml version="1.0" encoding="utf-8"?>
<formControlPr xmlns="http://schemas.microsoft.com/office/spreadsheetml/2009/9/main" objectType="CheckBox" checked="Checked" fmlaLink="Controls!$I$16" lockText="1"/>
</file>

<file path=xl/ctrlProps/ctrlProp125.xml><?xml version="1.0" encoding="utf-8"?>
<formControlPr xmlns="http://schemas.microsoft.com/office/spreadsheetml/2009/9/main" objectType="CheckBox" fmlaLink="Controls!$J$16" lockText="1"/>
</file>

<file path=xl/ctrlProps/ctrlProp126.xml><?xml version="1.0" encoding="utf-8"?>
<formControlPr xmlns="http://schemas.microsoft.com/office/spreadsheetml/2009/9/main" objectType="CheckBox" checked="Checked" fmlaLink="Controls!$K$16" lockText="1"/>
</file>

<file path=xl/ctrlProps/ctrlProp127.xml><?xml version="1.0" encoding="utf-8"?>
<formControlPr xmlns="http://schemas.microsoft.com/office/spreadsheetml/2009/9/main" objectType="CheckBox" checked="Checked" fmlaLink="Controls!$L$16" lockText="1"/>
</file>

<file path=xl/ctrlProps/ctrlProp128.xml><?xml version="1.0" encoding="utf-8"?>
<formControlPr xmlns="http://schemas.microsoft.com/office/spreadsheetml/2009/9/main" objectType="CheckBox" checked="Checked" fmlaLink="Controls!$M$16" lockText="1"/>
</file>

<file path=xl/ctrlProps/ctrlProp129.xml><?xml version="1.0" encoding="utf-8"?>
<formControlPr xmlns="http://schemas.microsoft.com/office/spreadsheetml/2009/9/main" objectType="CheckBox" checked="Checked" fmlaLink="Controls!$N$16" lockText="1"/>
</file>

<file path=xl/ctrlProps/ctrlProp13.xml><?xml version="1.0" encoding="utf-8"?>
<formControlPr xmlns="http://schemas.microsoft.com/office/spreadsheetml/2009/9/main" objectType="CheckBox" checked="Checked" fmlaLink="Controls!$F$4" lockText="1"/>
</file>

<file path=xl/ctrlProps/ctrlProp130.xml><?xml version="1.0" encoding="utf-8"?>
<formControlPr xmlns="http://schemas.microsoft.com/office/spreadsheetml/2009/9/main" objectType="CheckBox" checked="Checked" fmlaLink="Controls!$O$16" lockText="1"/>
</file>

<file path=xl/ctrlProps/ctrlProp131.xml><?xml version="1.0" encoding="utf-8"?>
<formControlPr xmlns="http://schemas.microsoft.com/office/spreadsheetml/2009/9/main" objectType="CheckBox" checked="Checked" fmlaLink="Controls!$P$16" lockText="1"/>
</file>

<file path=xl/ctrlProps/ctrlProp132.xml><?xml version="1.0" encoding="utf-8"?>
<formControlPr xmlns="http://schemas.microsoft.com/office/spreadsheetml/2009/9/main" objectType="CheckBox" checked="Checked" fmlaLink="Controls!$Q$16" lockText="1"/>
</file>

<file path=xl/ctrlProps/ctrlProp133.xml><?xml version="1.0" encoding="utf-8"?>
<formControlPr xmlns="http://schemas.microsoft.com/office/spreadsheetml/2009/9/main" objectType="CheckBox" checked="Checked" fmlaLink="Controls!$R$16" lockText="1"/>
</file>

<file path=xl/ctrlProps/ctrlProp134.xml><?xml version="1.0" encoding="utf-8"?>
<formControlPr xmlns="http://schemas.microsoft.com/office/spreadsheetml/2009/9/main" objectType="CheckBox" checked="Checked" fmlaLink="Controls!$N$7" lockText="1"/>
</file>

<file path=xl/ctrlProps/ctrlProp14.xml><?xml version="1.0" encoding="utf-8"?>
<formControlPr xmlns="http://schemas.microsoft.com/office/spreadsheetml/2009/9/main" objectType="CheckBox" checked="Checked" fmlaLink="Controls!$G$4" lockText="1"/>
</file>

<file path=xl/ctrlProps/ctrlProp15.xml><?xml version="1.0" encoding="utf-8"?>
<formControlPr xmlns="http://schemas.microsoft.com/office/spreadsheetml/2009/9/main" objectType="CheckBox" checked="Checked" fmlaLink="Controls!$H$4" lockText="1"/>
</file>

<file path=xl/ctrlProps/ctrlProp16.xml><?xml version="1.0" encoding="utf-8"?>
<formControlPr xmlns="http://schemas.microsoft.com/office/spreadsheetml/2009/9/main" objectType="CheckBox" checked="Checked" fmlaLink="Controls!$I$4" lockText="1"/>
</file>

<file path=xl/ctrlProps/ctrlProp17.xml><?xml version="1.0" encoding="utf-8"?>
<formControlPr xmlns="http://schemas.microsoft.com/office/spreadsheetml/2009/9/main" objectType="CheckBox" checked="Checked" fmlaLink="Controls!$J$4" lockText="1"/>
</file>

<file path=xl/ctrlProps/ctrlProp18.xml><?xml version="1.0" encoding="utf-8"?>
<formControlPr xmlns="http://schemas.microsoft.com/office/spreadsheetml/2009/9/main" objectType="CheckBox" checked="Checked" fmlaLink="Controls!$K$4" lockText="1"/>
</file>

<file path=xl/ctrlProps/ctrlProp19.xml><?xml version="1.0" encoding="utf-8"?>
<formControlPr xmlns="http://schemas.microsoft.com/office/spreadsheetml/2009/9/main" objectType="CheckBox" checked="Checked" fmlaLink="Controls!$L$4" lockText="1"/>
</file>

<file path=xl/ctrlProps/ctrlProp2.xml><?xml version="1.0" encoding="utf-8"?>
<formControlPr xmlns="http://schemas.microsoft.com/office/spreadsheetml/2009/9/main" objectType="CheckBox" fmlaLink="Controls!$E$2" lockText="1"/>
</file>

<file path=xl/ctrlProps/ctrlProp20.xml><?xml version="1.0" encoding="utf-8"?>
<formControlPr xmlns="http://schemas.microsoft.com/office/spreadsheetml/2009/9/main" objectType="CheckBox" checked="Checked" fmlaLink="Controls!$E$7" lockText="1"/>
</file>

<file path=xl/ctrlProps/ctrlProp21.xml><?xml version="1.0" encoding="utf-8"?>
<formControlPr xmlns="http://schemas.microsoft.com/office/spreadsheetml/2009/9/main" objectType="CheckBox" checked="Checked" fmlaLink="Controls!$G$7" lockText="1"/>
</file>

<file path=xl/ctrlProps/ctrlProp22.xml><?xml version="1.0" encoding="utf-8"?>
<formControlPr xmlns="http://schemas.microsoft.com/office/spreadsheetml/2009/9/main" objectType="CheckBox" checked="Checked" fmlaLink="Controls!$I$7" lockText="1"/>
</file>

<file path=xl/ctrlProps/ctrlProp23.xml><?xml version="1.0" encoding="utf-8"?>
<formControlPr xmlns="http://schemas.microsoft.com/office/spreadsheetml/2009/9/main" objectType="CheckBox" checked="Checked" fmlaLink="Controls!$K$7" lockText="1"/>
</file>

<file path=xl/ctrlProps/ctrlProp24.xml><?xml version="1.0" encoding="utf-8"?>
<formControlPr xmlns="http://schemas.microsoft.com/office/spreadsheetml/2009/9/main" objectType="CheckBox" checked="Checked" fmlaLink="Controls!$C$21" lockText="1"/>
</file>

<file path=xl/ctrlProps/ctrlProp25.xml><?xml version="1.0" encoding="utf-8"?>
<formControlPr xmlns="http://schemas.microsoft.com/office/spreadsheetml/2009/9/main" objectType="CheckBox" checked="Checked" fmlaLink="Controls!$C$22" lockText="1"/>
</file>

<file path=xl/ctrlProps/ctrlProp26.xml><?xml version="1.0" encoding="utf-8"?>
<formControlPr xmlns="http://schemas.microsoft.com/office/spreadsheetml/2009/9/main" objectType="CheckBox" checked="Checked" fmlaLink="Controls!$C$23" lockText="1"/>
</file>

<file path=xl/ctrlProps/ctrlProp27.xml><?xml version="1.0" encoding="utf-8"?>
<formControlPr xmlns="http://schemas.microsoft.com/office/spreadsheetml/2009/9/main" objectType="CheckBox" checked="Checked" fmlaLink="Controls!$C$30" lockText="1"/>
</file>

<file path=xl/ctrlProps/ctrlProp28.xml><?xml version="1.0" encoding="utf-8"?>
<formControlPr xmlns="http://schemas.microsoft.com/office/spreadsheetml/2009/9/main" objectType="CheckBox" checked="Checked" fmlaLink="Controls!$C$31" lockText="1"/>
</file>

<file path=xl/ctrlProps/ctrlProp29.xml><?xml version="1.0" encoding="utf-8"?>
<formControlPr xmlns="http://schemas.microsoft.com/office/spreadsheetml/2009/9/main" objectType="CheckBox" checked="Checked" fmlaLink="Controls!$C$35" lockText="1"/>
</file>

<file path=xl/ctrlProps/ctrlProp3.xml><?xml version="1.0" encoding="utf-8"?>
<formControlPr xmlns="http://schemas.microsoft.com/office/spreadsheetml/2009/9/main" objectType="CheckBox" checked="Checked" fmlaLink="Controls!$F$2" lockText="1"/>
</file>

<file path=xl/ctrlProps/ctrlProp30.xml><?xml version="1.0" encoding="utf-8"?>
<formControlPr xmlns="http://schemas.microsoft.com/office/spreadsheetml/2009/9/main" objectType="CheckBox" checked="Checked" fmlaLink="Controls!$C$43" lockText="1"/>
</file>

<file path=xl/ctrlProps/ctrlProp31.xml><?xml version="1.0" encoding="utf-8"?>
<formControlPr xmlns="http://schemas.microsoft.com/office/spreadsheetml/2009/9/main" objectType="CheckBox" fmlaLink="Controls!$C$44" lockText="1"/>
</file>

<file path=xl/ctrlProps/ctrlProp32.xml><?xml version="1.0" encoding="utf-8"?>
<formControlPr xmlns="http://schemas.microsoft.com/office/spreadsheetml/2009/9/main" objectType="CheckBox" fmlaLink="Controls!$C$45" lockText="1"/>
</file>

<file path=xl/ctrlProps/ctrlProp33.xml><?xml version="1.0" encoding="utf-8"?>
<formControlPr xmlns="http://schemas.microsoft.com/office/spreadsheetml/2009/9/main" objectType="CheckBox" checked="Checked" fmlaLink="Controls!$C$46" lockText="1"/>
</file>

<file path=xl/ctrlProps/ctrlProp34.xml><?xml version="1.0" encoding="utf-8"?>
<formControlPr xmlns="http://schemas.microsoft.com/office/spreadsheetml/2009/9/main" objectType="CheckBox" checked="Checked" fmlaLink="Controls!$C$52" lockText="1"/>
</file>

<file path=xl/ctrlProps/ctrlProp35.xml><?xml version="1.0" encoding="utf-8"?>
<formControlPr xmlns="http://schemas.microsoft.com/office/spreadsheetml/2009/9/main" objectType="CheckBox" checked="Checked" fmlaLink="Controls!$C$53" lockText="1"/>
</file>

<file path=xl/ctrlProps/ctrlProp36.xml><?xml version="1.0" encoding="utf-8"?>
<formControlPr xmlns="http://schemas.microsoft.com/office/spreadsheetml/2009/9/main" objectType="CheckBox" checked="Checked" fmlaLink="Controls!$C$59" lockText="1"/>
</file>

<file path=xl/ctrlProps/ctrlProp37.xml><?xml version="1.0" encoding="utf-8"?>
<formControlPr xmlns="http://schemas.microsoft.com/office/spreadsheetml/2009/9/main" objectType="CheckBox" fmlaLink="Controls!$C$60" lockText="1"/>
</file>

<file path=xl/ctrlProps/ctrlProp38.xml><?xml version="1.0" encoding="utf-8"?>
<formControlPr xmlns="http://schemas.microsoft.com/office/spreadsheetml/2009/9/main" objectType="CheckBox" checked="Checked" fmlaLink="Controls!$C$61" lockText="1"/>
</file>

<file path=xl/ctrlProps/ctrlProp39.xml><?xml version="1.0" encoding="utf-8"?>
<formControlPr xmlns="http://schemas.microsoft.com/office/spreadsheetml/2009/9/main" objectType="CheckBox" fmlaLink="Controls!$C$6" lockText="1"/>
</file>

<file path=xl/ctrlProps/ctrlProp4.xml><?xml version="1.0" encoding="utf-8"?>
<formControlPr xmlns="http://schemas.microsoft.com/office/spreadsheetml/2009/9/main" objectType="CheckBox" checked="Checked" fmlaLink="Controls!$G$2" lockText="1"/>
</file>

<file path=xl/ctrlProps/ctrlProp40.xml><?xml version="1.0" encoding="utf-8"?>
<formControlPr xmlns="http://schemas.microsoft.com/office/spreadsheetml/2009/9/main" objectType="CheckBox" fmlaLink="Controls!$D$6" lockText="1"/>
</file>

<file path=xl/ctrlProps/ctrlProp41.xml><?xml version="1.0" encoding="utf-8"?>
<formControlPr xmlns="http://schemas.microsoft.com/office/spreadsheetml/2009/9/main" objectType="CheckBox" checked="Checked" fmlaLink="Controls!$E$6" lockText="1"/>
</file>

<file path=xl/ctrlProps/ctrlProp42.xml><?xml version="1.0" encoding="utf-8"?>
<formControlPr xmlns="http://schemas.microsoft.com/office/spreadsheetml/2009/9/main" objectType="CheckBox" checked="Checked" fmlaLink="Controls!$F$6" lockText="1"/>
</file>

<file path=xl/ctrlProps/ctrlProp43.xml><?xml version="1.0" encoding="utf-8"?>
<formControlPr xmlns="http://schemas.microsoft.com/office/spreadsheetml/2009/9/main" objectType="CheckBox" fmlaLink="Controls!$G$6" lockText="1"/>
</file>

<file path=xl/ctrlProps/ctrlProp44.xml><?xml version="1.0" encoding="utf-8"?>
<formControlPr xmlns="http://schemas.microsoft.com/office/spreadsheetml/2009/9/main" objectType="CheckBox" fmlaLink="Controls!$H$6" lockText="1"/>
</file>

<file path=xl/ctrlProps/ctrlProp45.xml><?xml version="1.0" encoding="utf-8"?>
<formControlPr xmlns="http://schemas.microsoft.com/office/spreadsheetml/2009/9/main" objectType="CheckBox" fmlaLink="Controls!$I$6" lockText="1"/>
</file>

<file path=xl/ctrlProps/ctrlProp46.xml><?xml version="1.0" encoding="utf-8"?>
<formControlPr xmlns="http://schemas.microsoft.com/office/spreadsheetml/2009/9/main" objectType="CheckBox" fmlaLink="Controls!$J$6" lockText="1"/>
</file>

<file path=xl/ctrlProps/ctrlProp47.xml><?xml version="1.0" encoding="utf-8"?>
<formControlPr xmlns="http://schemas.microsoft.com/office/spreadsheetml/2009/9/main" objectType="CheckBox" checked="Checked" fmlaLink="Controls!$K$6" lockText="1"/>
</file>

<file path=xl/ctrlProps/ctrlProp48.xml><?xml version="1.0" encoding="utf-8"?>
<formControlPr xmlns="http://schemas.microsoft.com/office/spreadsheetml/2009/9/main" objectType="CheckBox" checked="Checked" fmlaLink="Controls!$L$6" lockText="1"/>
</file>

<file path=xl/ctrlProps/ctrlProp49.xml><?xml version="1.0" encoding="utf-8"?>
<formControlPr xmlns="http://schemas.microsoft.com/office/spreadsheetml/2009/9/main" objectType="CheckBox" fmlaLink="Controls!$C$2" lockText="1"/>
</file>

<file path=xl/ctrlProps/ctrlProp5.xml><?xml version="1.0" encoding="utf-8"?>
<formControlPr xmlns="http://schemas.microsoft.com/office/spreadsheetml/2009/9/main" objectType="CheckBox" checked="Checked" fmlaLink="Controls!$H$2" lockText="1"/>
</file>

<file path=xl/ctrlProps/ctrlProp50.xml><?xml version="1.0" encoding="utf-8"?>
<formControlPr xmlns="http://schemas.microsoft.com/office/spreadsheetml/2009/9/main" objectType="CheckBox" fmlaLink="Controls!$C$47" lockText="1"/>
</file>

<file path=xl/ctrlProps/ctrlProp51.xml><?xml version="1.0" encoding="utf-8"?>
<formControlPr xmlns="http://schemas.microsoft.com/office/spreadsheetml/2009/9/main" objectType="CheckBox" checked="Checked" fmlaLink="Controls!$C$48" lockText="1"/>
</file>

<file path=xl/ctrlProps/ctrlProp52.xml><?xml version="1.0" encoding="utf-8"?>
<formControlPr xmlns="http://schemas.microsoft.com/office/spreadsheetml/2009/9/main" objectType="CheckBox" checked="Checked" fmlaLink="Controls!$C$62" lockText="1"/>
</file>

<file path=xl/ctrlProps/ctrlProp53.xml><?xml version="1.0" encoding="utf-8"?>
<formControlPr xmlns="http://schemas.microsoft.com/office/spreadsheetml/2009/9/main" objectType="CheckBox" fmlaLink="Controls!$M$2" lockText="1"/>
</file>

<file path=xl/ctrlProps/ctrlProp54.xml><?xml version="1.0" encoding="utf-8"?>
<formControlPr xmlns="http://schemas.microsoft.com/office/spreadsheetml/2009/9/main" objectType="CheckBox" checked="Checked" fmlaLink="Controls!$M$4" lockText="1"/>
</file>

<file path=xl/ctrlProps/ctrlProp55.xml><?xml version="1.0" encoding="utf-8"?>
<formControlPr xmlns="http://schemas.microsoft.com/office/spreadsheetml/2009/9/main" objectType="CheckBox" checked="Checked" fmlaLink="Controls!$M$7" lockText="1"/>
</file>

<file path=xl/ctrlProps/ctrlProp56.xml><?xml version="1.0" encoding="utf-8"?>
<formControlPr xmlns="http://schemas.microsoft.com/office/spreadsheetml/2009/9/main" objectType="CheckBox" checked="Checked" fmlaLink="Controls!$M$6" lockText="1"/>
</file>

<file path=xl/ctrlProps/ctrlProp57.xml><?xml version="1.0" encoding="utf-8"?>
<formControlPr xmlns="http://schemas.microsoft.com/office/spreadsheetml/2009/9/main" objectType="CheckBox" checked="Checked" fmlaLink="Controls!$N$2" lockText="1"/>
</file>

<file path=xl/ctrlProps/ctrlProp58.xml><?xml version="1.0" encoding="utf-8"?>
<formControlPr xmlns="http://schemas.microsoft.com/office/spreadsheetml/2009/9/main" objectType="CheckBox" checked="Checked" fmlaLink="Controls!$N$4" lockText="1"/>
</file>

<file path=xl/ctrlProps/ctrlProp59.xml><?xml version="1.0" encoding="utf-8"?>
<formControlPr xmlns="http://schemas.microsoft.com/office/spreadsheetml/2009/9/main" objectType="CheckBox" fmlaLink="Controls!$N$6" lockText="1"/>
</file>

<file path=xl/ctrlProps/ctrlProp6.xml><?xml version="1.0" encoding="utf-8"?>
<formControlPr xmlns="http://schemas.microsoft.com/office/spreadsheetml/2009/9/main" objectType="CheckBox" checked="Checked" fmlaLink="Controls!$I$2" lockText="1"/>
</file>

<file path=xl/ctrlProps/ctrlProp60.xml><?xml version="1.0" encoding="utf-8"?>
<formControlPr xmlns="http://schemas.microsoft.com/office/spreadsheetml/2009/9/main" objectType="CheckBox" fmlaLink="Controls!$D$3" lockText="1"/>
</file>

<file path=xl/ctrlProps/ctrlProp61.xml><?xml version="1.0" encoding="utf-8"?>
<formControlPr xmlns="http://schemas.microsoft.com/office/spreadsheetml/2009/9/main" objectType="CheckBox" checked="Checked" fmlaLink="Controls!$E$3" lockText="1"/>
</file>

<file path=xl/ctrlProps/ctrlProp62.xml><?xml version="1.0" encoding="utf-8"?>
<formControlPr xmlns="http://schemas.microsoft.com/office/spreadsheetml/2009/9/main" objectType="CheckBox" checked="Checked" fmlaLink="Controls!$F$3" lockText="1"/>
</file>

<file path=xl/ctrlProps/ctrlProp63.xml><?xml version="1.0" encoding="utf-8"?>
<formControlPr xmlns="http://schemas.microsoft.com/office/spreadsheetml/2009/9/main" objectType="CheckBox" checked="Checked" fmlaLink="Controls!$G$3" lockText="1"/>
</file>

<file path=xl/ctrlProps/ctrlProp64.xml><?xml version="1.0" encoding="utf-8"?>
<formControlPr xmlns="http://schemas.microsoft.com/office/spreadsheetml/2009/9/main" objectType="CheckBox" checked="Checked" fmlaLink="Controls!$H$3" lockText="1"/>
</file>

<file path=xl/ctrlProps/ctrlProp65.xml><?xml version="1.0" encoding="utf-8"?>
<formControlPr xmlns="http://schemas.microsoft.com/office/spreadsheetml/2009/9/main" objectType="CheckBox" checked="Checked" fmlaLink="Controls!$I$3" lockText="1"/>
</file>

<file path=xl/ctrlProps/ctrlProp66.xml><?xml version="1.0" encoding="utf-8"?>
<formControlPr xmlns="http://schemas.microsoft.com/office/spreadsheetml/2009/9/main" objectType="CheckBox" checked="Checked" fmlaLink="Controls!$J$3" lockText="1"/>
</file>

<file path=xl/ctrlProps/ctrlProp67.xml><?xml version="1.0" encoding="utf-8"?>
<formControlPr xmlns="http://schemas.microsoft.com/office/spreadsheetml/2009/9/main" objectType="CheckBox" checked="Checked" fmlaLink="Controls!$K$3" lockText="1"/>
</file>

<file path=xl/ctrlProps/ctrlProp68.xml><?xml version="1.0" encoding="utf-8"?>
<formControlPr xmlns="http://schemas.microsoft.com/office/spreadsheetml/2009/9/main" objectType="CheckBox" checked="Checked" fmlaLink="Controls!$L$3" lockText="1"/>
</file>

<file path=xl/ctrlProps/ctrlProp69.xml><?xml version="1.0" encoding="utf-8"?>
<formControlPr xmlns="http://schemas.microsoft.com/office/spreadsheetml/2009/9/main" objectType="CheckBox" fmlaLink="Controls!$C$3" lockText="1"/>
</file>

<file path=xl/ctrlProps/ctrlProp7.xml><?xml version="1.0" encoding="utf-8"?>
<formControlPr xmlns="http://schemas.microsoft.com/office/spreadsheetml/2009/9/main" objectType="CheckBox" checked="Checked" fmlaLink="Controls!$J$2" lockText="1"/>
</file>

<file path=xl/ctrlProps/ctrlProp70.xml><?xml version="1.0" encoding="utf-8"?>
<formControlPr xmlns="http://schemas.microsoft.com/office/spreadsheetml/2009/9/main" objectType="CheckBox" checked="Checked" fmlaLink="Controls!$M$3" lockText="1"/>
</file>

<file path=xl/ctrlProps/ctrlProp71.xml><?xml version="1.0" encoding="utf-8"?>
<formControlPr xmlns="http://schemas.microsoft.com/office/spreadsheetml/2009/9/main" objectType="CheckBox" checked="Checked" fmlaLink="Controls!$N$3" lockText="1"/>
</file>

<file path=xl/ctrlProps/ctrlProp72.xml><?xml version="1.0" encoding="utf-8"?>
<formControlPr xmlns="http://schemas.microsoft.com/office/spreadsheetml/2009/9/main" objectType="CheckBox" checked="Checked" fmlaLink="Controls!$C$49" lockText="1"/>
</file>

<file path=xl/ctrlProps/ctrlProp73.xml><?xml version="1.0" encoding="utf-8"?>
<formControlPr xmlns="http://schemas.microsoft.com/office/spreadsheetml/2009/9/main" objectType="CheckBox" fmlaLink="Controls!$C$32" lockText="1"/>
</file>

<file path=xl/ctrlProps/ctrlProp74.xml><?xml version="1.0" encoding="utf-8"?>
<formControlPr xmlns="http://schemas.microsoft.com/office/spreadsheetml/2009/9/main" objectType="CheckBox" fmlaLink="Controls!$G$12" lockText="1"/>
</file>

<file path=xl/ctrlProps/ctrlProp75.xml><?xml version="1.0" encoding="utf-8"?>
<formControlPr xmlns="http://schemas.microsoft.com/office/spreadsheetml/2009/9/main" objectType="CheckBox" checked="Checked" fmlaLink="Controls!$H$12" lockText="1"/>
</file>

<file path=xl/ctrlProps/ctrlProp76.xml><?xml version="1.0" encoding="utf-8"?>
<formControlPr xmlns="http://schemas.microsoft.com/office/spreadsheetml/2009/9/main" objectType="CheckBox" checked="Checked" fmlaLink="Controls!$I$12" lockText="1"/>
</file>

<file path=xl/ctrlProps/ctrlProp77.xml><?xml version="1.0" encoding="utf-8"?>
<formControlPr xmlns="http://schemas.microsoft.com/office/spreadsheetml/2009/9/main" objectType="CheckBox" fmlaLink="Controls!$J$12" lockText="1"/>
</file>

<file path=xl/ctrlProps/ctrlProp78.xml><?xml version="1.0" encoding="utf-8"?>
<formControlPr xmlns="http://schemas.microsoft.com/office/spreadsheetml/2009/9/main" objectType="CheckBox" checked="Checked" fmlaLink="Controls!$K$12" lockText="1"/>
</file>

<file path=xl/ctrlProps/ctrlProp79.xml><?xml version="1.0" encoding="utf-8"?>
<formControlPr xmlns="http://schemas.microsoft.com/office/spreadsheetml/2009/9/main" objectType="CheckBox" checked="Checked" fmlaLink="Controls!$L$12" lockText="1"/>
</file>

<file path=xl/ctrlProps/ctrlProp8.xml><?xml version="1.0" encoding="utf-8"?>
<formControlPr xmlns="http://schemas.microsoft.com/office/spreadsheetml/2009/9/main" objectType="CheckBox" fmlaLink="Controls!$K$2" lockText="1"/>
</file>

<file path=xl/ctrlProps/ctrlProp80.xml><?xml version="1.0" encoding="utf-8"?>
<formControlPr xmlns="http://schemas.microsoft.com/office/spreadsheetml/2009/9/main" objectType="CheckBox" checked="Checked" fmlaLink="Controls!$M$12" lockText="1"/>
</file>

<file path=xl/ctrlProps/ctrlProp81.xml><?xml version="1.0" encoding="utf-8"?>
<formControlPr xmlns="http://schemas.microsoft.com/office/spreadsheetml/2009/9/main" objectType="CheckBox" checked="Checked" fmlaLink="Controls!$N$12" lockText="1"/>
</file>

<file path=xl/ctrlProps/ctrlProp82.xml><?xml version="1.0" encoding="utf-8"?>
<formControlPr xmlns="http://schemas.microsoft.com/office/spreadsheetml/2009/9/main" objectType="CheckBox" checked="Checked" fmlaLink="Controls!$O$12" lockText="1"/>
</file>

<file path=xl/ctrlProps/ctrlProp83.xml><?xml version="1.0" encoding="utf-8"?>
<formControlPr xmlns="http://schemas.microsoft.com/office/spreadsheetml/2009/9/main" objectType="CheckBox" checked="Checked" fmlaLink="Controls!$P$12" lockText="1"/>
</file>

<file path=xl/ctrlProps/ctrlProp84.xml><?xml version="1.0" encoding="utf-8"?>
<formControlPr xmlns="http://schemas.microsoft.com/office/spreadsheetml/2009/9/main" objectType="CheckBox" checked="Checked" fmlaLink="Controls!$Q$12" lockText="1"/>
</file>

<file path=xl/ctrlProps/ctrlProp85.xml><?xml version="1.0" encoding="utf-8"?>
<formControlPr xmlns="http://schemas.microsoft.com/office/spreadsheetml/2009/9/main" objectType="CheckBox" checked="Checked" fmlaLink="Controls!$R$12" lockText="1"/>
</file>

<file path=xl/ctrlProps/ctrlProp86.xml><?xml version="1.0" encoding="utf-8"?>
<formControlPr xmlns="http://schemas.microsoft.com/office/spreadsheetml/2009/9/main" objectType="CheckBox" fmlaLink="Controls!$G$13" lockText="1"/>
</file>

<file path=xl/ctrlProps/ctrlProp87.xml><?xml version="1.0" encoding="utf-8"?>
<formControlPr xmlns="http://schemas.microsoft.com/office/spreadsheetml/2009/9/main" objectType="CheckBox" checked="Checked" fmlaLink="Controls!$H$13" lockText="1"/>
</file>

<file path=xl/ctrlProps/ctrlProp88.xml><?xml version="1.0" encoding="utf-8"?>
<formControlPr xmlns="http://schemas.microsoft.com/office/spreadsheetml/2009/9/main" objectType="CheckBox" checked="Checked" fmlaLink="Controls!$I$13" lockText="1"/>
</file>

<file path=xl/ctrlProps/ctrlProp89.xml><?xml version="1.0" encoding="utf-8"?>
<formControlPr xmlns="http://schemas.microsoft.com/office/spreadsheetml/2009/9/main" objectType="CheckBox" fmlaLink="Controls!$J$13" lockText="1"/>
</file>

<file path=xl/ctrlProps/ctrlProp9.xml><?xml version="1.0" encoding="utf-8"?>
<formControlPr xmlns="http://schemas.microsoft.com/office/spreadsheetml/2009/9/main" objectType="CheckBox" checked="Checked" fmlaLink="Controls!$L$2" lockText="1"/>
</file>

<file path=xl/ctrlProps/ctrlProp90.xml><?xml version="1.0" encoding="utf-8"?>
<formControlPr xmlns="http://schemas.microsoft.com/office/spreadsheetml/2009/9/main" objectType="CheckBox" checked="Checked" fmlaLink="Controls!$K$13" lockText="1"/>
</file>

<file path=xl/ctrlProps/ctrlProp91.xml><?xml version="1.0" encoding="utf-8"?>
<formControlPr xmlns="http://schemas.microsoft.com/office/spreadsheetml/2009/9/main" objectType="CheckBox" checked="Checked" fmlaLink="Controls!$L$13" lockText="1"/>
</file>

<file path=xl/ctrlProps/ctrlProp92.xml><?xml version="1.0" encoding="utf-8"?>
<formControlPr xmlns="http://schemas.microsoft.com/office/spreadsheetml/2009/9/main" objectType="CheckBox" checked="Checked" fmlaLink="Controls!$M$13" lockText="1"/>
</file>

<file path=xl/ctrlProps/ctrlProp93.xml><?xml version="1.0" encoding="utf-8"?>
<formControlPr xmlns="http://schemas.microsoft.com/office/spreadsheetml/2009/9/main" objectType="CheckBox" checked="Checked" fmlaLink="Controls!$N$13" lockText="1"/>
</file>

<file path=xl/ctrlProps/ctrlProp94.xml><?xml version="1.0" encoding="utf-8"?>
<formControlPr xmlns="http://schemas.microsoft.com/office/spreadsheetml/2009/9/main" objectType="CheckBox" checked="Checked" fmlaLink="Controls!$O$13" lockText="1"/>
</file>

<file path=xl/ctrlProps/ctrlProp95.xml><?xml version="1.0" encoding="utf-8"?>
<formControlPr xmlns="http://schemas.microsoft.com/office/spreadsheetml/2009/9/main" objectType="CheckBox" checked="Checked" fmlaLink="Controls!$P$13" lockText="1"/>
</file>

<file path=xl/ctrlProps/ctrlProp96.xml><?xml version="1.0" encoding="utf-8"?>
<formControlPr xmlns="http://schemas.microsoft.com/office/spreadsheetml/2009/9/main" objectType="CheckBox" checked="Checked" fmlaLink="Controls!$Q$13" lockText="1"/>
</file>

<file path=xl/ctrlProps/ctrlProp97.xml><?xml version="1.0" encoding="utf-8"?>
<formControlPr xmlns="http://schemas.microsoft.com/office/spreadsheetml/2009/9/main" objectType="CheckBox" checked="Checked" fmlaLink="Controls!$R$13" lockText="1"/>
</file>

<file path=xl/ctrlProps/ctrlProp98.xml><?xml version="1.0" encoding="utf-8"?>
<formControlPr xmlns="http://schemas.microsoft.com/office/spreadsheetml/2009/9/main" objectType="CheckBox" fmlaLink="Controls!$G$14" lockText="1"/>
</file>

<file path=xl/ctrlProps/ctrlProp99.xml><?xml version="1.0" encoding="utf-8"?>
<formControlPr xmlns="http://schemas.microsoft.com/office/spreadsheetml/2009/9/main" objectType="CheckBox" checked="Checked" fmlaLink="Controls!$H$14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54</xdr:row>
      <xdr:rowOff>0</xdr:rowOff>
    </xdr:from>
    <xdr:to>
      <xdr:col>2</xdr:col>
      <xdr:colOff>184731</xdr:colOff>
      <xdr:row>54</xdr:row>
      <xdr:rowOff>274009</xdr:rowOff>
    </xdr:to>
    <xdr:sp macro="" textlink="">
      <xdr:nvSpPr>
        <xdr:cNvPr id="119" name="TextBox 118"/>
        <xdr:cNvSpPr txBox="1"/>
      </xdr:nvSpPr>
      <xdr:spPr>
        <a:xfrm>
          <a:off x="320040" y="2040636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spAutoFit/>
        </a:bodyPr>
        <a:lstStyle/>
        <a:p>
          <a:pPr algn="ctr"/>
          <a:endParaRPr lang="en-US"/>
        </a:p>
      </xdr:txBody>
    </xdr:sp>
    <xdr:clientData/>
  </xdr:twoCellAnchor>
  <xdr:twoCellAnchor editAs="oneCell">
    <xdr:from>
      <xdr:col>1</xdr:col>
      <xdr:colOff>99060</xdr:colOff>
      <xdr:row>2</xdr:row>
      <xdr:rowOff>259080</xdr:rowOff>
    </xdr:from>
    <xdr:to>
      <xdr:col>11</xdr:col>
      <xdr:colOff>167640</xdr:colOff>
      <xdr:row>3</xdr:row>
      <xdr:rowOff>152400</xdr:rowOff>
    </xdr:to>
    <xdr:pic>
      <xdr:nvPicPr>
        <xdr:cNvPr id="4253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685800"/>
          <a:ext cx="35280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5</xdr:row>
          <xdr:rowOff>50800</xdr:rowOff>
        </xdr:from>
        <xdr:to>
          <xdr:col>12</xdr:col>
          <xdr:colOff>38100</xdr:colOff>
          <xdr:row>6</xdr:row>
          <xdr:rowOff>88900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5</xdr:row>
          <xdr:rowOff>50800</xdr:rowOff>
        </xdr:from>
        <xdr:to>
          <xdr:col>14</xdr:col>
          <xdr:colOff>25400</xdr:colOff>
          <xdr:row>6</xdr:row>
          <xdr:rowOff>63500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215900</xdr:colOff>
          <xdr:row>5</xdr:row>
          <xdr:rowOff>50800</xdr:rowOff>
        </xdr:from>
        <xdr:to>
          <xdr:col>16</xdr:col>
          <xdr:colOff>63500</xdr:colOff>
          <xdr:row>6</xdr:row>
          <xdr:rowOff>88900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215900</xdr:colOff>
          <xdr:row>5</xdr:row>
          <xdr:rowOff>50800</xdr:rowOff>
        </xdr:from>
        <xdr:to>
          <xdr:col>18</xdr:col>
          <xdr:colOff>50800</xdr:colOff>
          <xdr:row>6</xdr:row>
          <xdr:rowOff>88900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</xdr:row>
          <xdr:rowOff>50800</xdr:rowOff>
        </xdr:from>
        <xdr:to>
          <xdr:col>20</xdr:col>
          <xdr:colOff>76200</xdr:colOff>
          <xdr:row>6</xdr:row>
          <xdr:rowOff>88900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215900</xdr:colOff>
          <xdr:row>5</xdr:row>
          <xdr:rowOff>50800</xdr:rowOff>
        </xdr:from>
        <xdr:to>
          <xdr:col>22</xdr:col>
          <xdr:colOff>63500</xdr:colOff>
          <xdr:row>6</xdr:row>
          <xdr:rowOff>88900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215900</xdr:colOff>
          <xdr:row>5</xdr:row>
          <xdr:rowOff>50800</xdr:rowOff>
        </xdr:from>
        <xdr:to>
          <xdr:col>24</xdr:col>
          <xdr:colOff>50800</xdr:colOff>
          <xdr:row>6</xdr:row>
          <xdr:rowOff>88900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215900</xdr:colOff>
          <xdr:row>5</xdr:row>
          <xdr:rowOff>50800</xdr:rowOff>
        </xdr:from>
        <xdr:to>
          <xdr:col>26</xdr:col>
          <xdr:colOff>50800</xdr:colOff>
          <xdr:row>6</xdr:row>
          <xdr:rowOff>88900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5</xdr:row>
          <xdr:rowOff>50800</xdr:rowOff>
        </xdr:from>
        <xdr:to>
          <xdr:col>28</xdr:col>
          <xdr:colOff>38100</xdr:colOff>
          <xdr:row>6</xdr:row>
          <xdr:rowOff>88900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7</xdr:row>
          <xdr:rowOff>50800</xdr:rowOff>
        </xdr:from>
        <xdr:to>
          <xdr:col>10</xdr:col>
          <xdr:colOff>63500</xdr:colOff>
          <xdr:row>8</xdr:row>
          <xdr:rowOff>50800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7</xdr:row>
          <xdr:rowOff>50800</xdr:rowOff>
        </xdr:from>
        <xdr:to>
          <xdr:col>12</xdr:col>
          <xdr:colOff>38100</xdr:colOff>
          <xdr:row>8</xdr:row>
          <xdr:rowOff>50800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7</xdr:row>
          <xdr:rowOff>50800</xdr:rowOff>
        </xdr:from>
        <xdr:to>
          <xdr:col>14</xdr:col>
          <xdr:colOff>25400</xdr:colOff>
          <xdr:row>8</xdr:row>
          <xdr:rowOff>63500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215900</xdr:colOff>
          <xdr:row>7</xdr:row>
          <xdr:rowOff>50800</xdr:rowOff>
        </xdr:from>
        <xdr:to>
          <xdr:col>16</xdr:col>
          <xdr:colOff>63500</xdr:colOff>
          <xdr:row>8</xdr:row>
          <xdr:rowOff>63500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215900</xdr:colOff>
          <xdr:row>7</xdr:row>
          <xdr:rowOff>50800</xdr:rowOff>
        </xdr:from>
        <xdr:to>
          <xdr:col>18</xdr:col>
          <xdr:colOff>50800</xdr:colOff>
          <xdr:row>8</xdr:row>
          <xdr:rowOff>63500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</xdr:row>
          <xdr:rowOff>50800</xdr:rowOff>
        </xdr:from>
        <xdr:to>
          <xdr:col>20</xdr:col>
          <xdr:colOff>76200</xdr:colOff>
          <xdr:row>8</xdr:row>
          <xdr:rowOff>63500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215900</xdr:colOff>
          <xdr:row>7</xdr:row>
          <xdr:rowOff>50800</xdr:rowOff>
        </xdr:from>
        <xdr:to>
          <xdr:col>22</xdr:col>
          <xdr:colOff>63500</xdr:colOff>
          <xdr:row>8</xdr:row>
          <xdr:rowOff>63500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215900</xdr:colOff>
          <xdr:row>7</xdr:row>
          <xdr:rowOff>50800</xdr:rowOff>
        </xdr:from>
        <xdr:to>
          <xdr:col>24</xdr:col>
          <xdr:colOff>50800</xdr:colOff>
          <xdr:row>8</xdr:row>
          <xdr:rowOff>63500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215900</xdr:colOff>
          <xdr:row>7</xdr:row>
          <xdr:rowOff>50800</xdr:rowOff>
        </xdr:from>
        <xdr:to>
          <xdr:col>26</xdr:col>
          <xdr:colOff>50800</xdr:colOff>
          <xdr:row>8</xdr:row>
          <xdr:rowOff>63500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7</xdr:row>
          <xdr:rowOff>50800</xdr:rowOff>
        </xdr:from>
        <xdr:to>
          <xdr:col>28</xdr:col>
          <xdr:colOff>38100</xdr:colOff>
          <xdr:row>8</xdr:row>
          <xdr:rowOff>63500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9</xdr:row>
          <xdr:rowOff>0</xdr:rowOff>
        </xdr:from>
        <xdr:to>
          <xdr:col>12</xdr:col>
          <xdr:colOff>25400</xdr:colOff>
          <xdr:row>10</xdr:row>
          <xdr:rowOff>25400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215900</xdr:colOff>
          <xdr:row>9</xdr:row>
          <xdr:rowOff>0</xdr:rowOff>
        </xdr:from>
        <xdr:to>
          <xdr:col>16</xdr:col>
          <xdr:colOff>63500</xdr:colOff>
          <xdr:row>10</xdr:row>
          <xdr:rowOff>63500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</xdr:row>
          <xdr:rowOff>0</xdr:rowOff>
        </xdr:from>
        <xdr:to>
          <xdr:col>20</xdr:col>
          <xdr:colOff>76200</xdr:colOff>
          <xdr:row>10</xdr:row>
          <xdr:rowOff>63500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215900</xdr:colOff>
          <xdr:row>9</xdr:row>
          <xdr:rowOff>0</xdr:rowOff>
        </xdr:from>
        <xdr:to>
          <xdr:col>24</xdr:col>
          <xdr:colOff>50800</xdr:colOff>
          <xdr:row>10</xdr:row>
          <xdr:rowOff>63500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22</xdr:row>
          <xdr:rowOff>63500</xdr:rowOff>
        </xdr:from>
        <xdr:to>
          <xdr:col>2</xdr:col>
          <xdr:colOff>114300</xdr:colOff>
          <xdr:row>22</xdr:row>
          <xdr:rowOff>215900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23</xdr:row>
          <xdr:rowOff>12700</xdr:rowOff>
        </xdr:from>
        <xdr:to>
          <xdr:col>2</xdr:col>
          <xdr:colOff>114300</xdr:colOff>
          <xdr:row>23</xdr:row>
          <xdr:rowOff>254000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24</xdr:row>
          <xdr:rowOff>0</xdr:rowOff>
        </xdr:from>
        <xdr:to>
          <xdr:col>2</xdr:col>
          <xdr:colOff>114300</xdr:colOff>
          <xdr:row>24</xdr:row>
          <xdr:rowOff>254000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444500</xdr:colOff>
          <xdr:row>22</xdr:row>
          <xdr:rowOff>63500</xdr:rowOff>
        </xdr:from>
        <xdr:to>
          <xdr:col>19</xdr:col>
          <xdr:colOff>101600</xdr:colOff>
          <xdr:row>22</xdr:row>
          <xdr:rowOff>254000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444500</xdr:colOff>
          <xdr:row>23</xdr:row>
          <xdr:rowOff>0</xdr:rowOff>
        </xdr:from>
        <xdr:to>
          <xdr:col>19</xdr:col>
          <xdr:colOff>101600</xdr:colOff>
          <xdr:row>23</xdr:row>
          <xdr:rowOff>279400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30</xdr:row>
          <xdr:rowOff>25400</xdr:rowOff>
        </xdr:from>
        <xdr:to>
          <xdr:col>2</xdr:col>
          <xdr:colOff>127000</xdr:colOff>
          <xdr:row>30</xdr:row>
          <xdr:rowOff>215900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444500</xdr:colOff>
          <xdr:row>30</xdr:row>
          <xdr:rowOff>12700</xdr:rowOff>
        </xdr:from>
        <xdr:to>
          <xdr:col>19</xdr:col>
          <xdr:colOff>63500</xdr:colOff>
          <xdr:row>30</xdr:row>
          <xdr:rowOff>292100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444500</xdr:colOff>
          <xdr:row>31</xdr:row>
          <xdr:rowOff>12700</xdr:rowOff>
        </xdr:from>
        <xdr:to>
          <xdr:col>19</xdr:col>
          <xdr:colOff>63500</xdr:colOff>
          <xdr:row>31</xdr:row>
          <xdr:rowOff>292100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444500</xdr:colOff>
          <xdr:row>32</xdr:row>
          <xdr:rowOff>12700</xdr:rowOff>
        </xdr:from>
        <xdr:to>
          <xdr:col>19</xdr:col>
          <xdr:colOff>63500</xdr:colOff>
          <xdr:row>32</xdr:row>
          <xdr:rowOff>292100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444500</xdr:colOff>
          <xdr:row>33</xdr:row>
          <xdr:rowOff>0</xdr:rowOff>
        </xdr:from>
        <xdr:to>
          <xdr:col>19</xdr:col>
          <xdr:colOff>63500</xdr:colOff>
          <xdr:row>33</xdr:row>
          <xdr:rowOff>279400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42</xdr:row>
          <xdr:rowOff>38100</xdr:rowOff>
        </xdr:from>
        <xdr:to>
          <xdr:col>2</xdr:col>
          <xdr:colOff>50800</xdr:colOff>
          <xdr:row>42</xdr:row>
          <xdr:rowOff>228600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43</xdr:row>
          <xdr:rowOff>25400</xdr:rowOff>
        </xdr:from>
        <xdr:to>
          <xdr:col>2</xdr:col>
          <xdr:colOff>50800</xdr:colOff>
          <xdr:row>43</xdr:row>
          <xdr:rowOff>254000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444500</xdr:colOff>
          <xdr:row>42</xdr:row>
          <xdr:rowOff>63500</xdr:rowOff>
        </xdr:from>
        <xdr:to>
          <xdr:col>19</xdr:col>
          <xdr:colOff>152400</xdr:colOff>
          <xdr:row>42</xdr:row>
          <xdr:rowOff>254000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444500</xdr:colOff>
          <xdr:row>43</xdr:row>
          <xdr:rowOff>63500</xdr:rowOff>
        </xdr:from>
        <xdr:to>
          <xdr:col>19</xdr:col>
          <xdr:colOff>152400</xdr:colOff>
          <xdr:row>43</xdr:row>
          <xdr:rowOff>241300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444500</xdr:colOff>
          <xdr:row>44</xdr:row>
          <xdr:rowOff>38100</xdr:rowOff>
        </xdr:from>
        <xdr:to>
          <xdr:col>19</xdr:col>
          <xdr:colOff>152400</xdr:colOff>
          <xdr:row>44</xdr:row>
          <xdr:rowOff>215900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8</xdr:row>
          <xdr:rowOff>50800</xdr:rowOff>
        </xdr:from>
        <xdr:to>
          <xdr:col>10</xdr:col>
          <xdr:colOff>63500</xdr:colOff>
          <xdr:row>9</xdr:row>
          <xdr:rowOff>25400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8</xdr:row>
          <xdr:rowOff>50800</xdr:rowOff>
        </xdr:from>
        <xdr:to>
          <xdr:col>12</xdr:col>
          <xdr:colOff>38100</xdr:colOff>
          <xdr:row>9</xdr:row>
          <xdr:rowOff>25400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8</xdr:row>
          <xdr:rowOff>50800</xdr:rowOff>
        </xdr:from>
        <xdr:to>
          <xdr:col>14</xdr:col>
          <xdr:colOff>25400</xdr:colOff>
          <xdr:row>9</xdr:row>
          <xdr:rowOff>63500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215900</xdr:colOff>
          <xdr:row>8</xdr:row>
          <xdr:rowOff>50800</xdr:rowOff>
        </xdr:from>
        <xdr:to>
          <xdr:col>16</xdr:col>
          <xdr:colOff>63500</xdr:colOff>
          <xdr:row>9</xdr:row>
          <xdr:rowOff>63500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215900</xdr:colOff>
          <xdr:row>8</xdr:row>
          <xdr:rowOff>50800</xdr:rowOff>
        </xdr:from>
        <xdr:to>
          <xdr:col>18</xdr:col>
          <xdr:colOff>50800</xdr:colOff>
          <xdr:row>9</xdr:row>
          <xdr:rowOff>63500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</xdr:row>
          <xdr:rowOff>50800</xdr:rowOff>
        </xdr:from>
        <xdr:to>
          <xdr:col>20</xdr:col>
          <xdr:colOff>76200</xdr:colOff>
          <xdr:row>9</xdr:row>
          <xdr:rowOff>63500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215900</xdr:colOff>
          <xdr:row>8</xdr:row>
          <xdr:rowOff>50800</xdr:rowOff>
        </xdr:from>
        <xdr:to>
          <xdr:col>22</xdr:col>
          <xdr:colOff>63500</xdr:colOff>
          <xdr:row>9</xdr:row>
          <xdr:rowOff>63500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215900</xdr:colOff>
          <xdr:row>8</xdr:row>
          <xdr:rowOff>50800</xdr:rowOff>
        </xdr:from>
        <xdr:to>
          <xdr:col>24</xdr:col>
          <xdr:colOff>50800</xdr:colOff>
          <xdr:row>9</xdr:row>
          <xdr:rowOff>63500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215900</xdr:colOff>
          <xdr:row>8</xdr:row>
          <xdr:rowOff>50800</xdr:rowOff>
        </xdr:from>
        <xdr:to>
          <xdr:col>26</xdr:col>
          <xdr:colOff>50800</xdr:colOff>
          <xdr:row>9</xdr:row>
          <xdr:rowOff>63500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8</xdr:row>
          <xdr:rowOff>50800</xdr:rowOff>
        </xdr:from>
        <xdr:to>
          <xdr:col>28</xdr:col>
          <xdr:colOff>38100</xdr:colOff>
          <xdr:row>9</xdr:row>
          <xdr:rowOff>63500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5</xdr:row>
          <xdr:rowOff>50800</xdr:rowOff>
        </xdr:from>
        <xdr:to>
          <xdr:col>10</xdr:col>
          <xdr:colOff>63500</xdr:colOff>
          <xdr:row>6</xdr:row>
          <xdr:rowOff>88900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444500</xdr:colOff>
          <xdr:row>34</xdr:row>
          <xdr:rowOff>0</xdr:rowOff>
        </xdr:from>
        <xdr:to>
          <xdr:col>19</xdr:col>
          <xdr:colOff>63500</xdr:colOff>
          <xdr:row>34</xdr:row>
          <xdr:rowOff>279400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444500</xdr:colOff>
          <xdr:row>35</xdr:row>
          <xdr:rowOff>0</xdr:rowOff>
        </xdr:from>
        <xdr:to>
          <xdr:col>19</xdr:col>
          <xdr:colOff>63500</xdr:colOff>
          <xdr:row>35</xdr:row>
          <xdr:rowOff>266700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444500</xdr:colOff>
          <xdr:row>45</xdr:row>
          <xdr:rowOff>25400</xdr:rowOff>
        </xdr:from>
        <xdr:to>
          <xdr:col>19</xdr:col>
          <xdr:colOff>152400</xdr:colOff>
          <xdr:row>45</xdr:row>
          <xdr:rowOff>215900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215900</xdr:colOff>
          <xdr:row>5</xdr:row>
          <xdr:rowOff>50800</xdr:rowOff>
        </xdr:from>
        <xdr:to>
          <xdr:col>30</xdr:col>
          <xdr:colOff>50800</xdr:colOff>
          <xdr:row>6</xdr:row>
          <xdr:rowOff>50800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215900</xdr:colOff>
          <xdr:row>7</xdr:row>
          <xdr:rowOff>50800</xdr:rowOff>
        </xdr:from>
        <xdr:to>
          <xdr:col>30</xdr:col>
          <xdr:colOff>50800</xdr:colOff>
          <xdr:row>8</xdr:row>
          <xdr:rowOff>101600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9</xdr:row>
          <xdr:rowOff>0</xdr:rowOff>
        </xdr:from>
        <xdr:to>
          <xdr:col>28</xdr:col>
          <xdr:colOff>38100</xdr:colOff>
          <xdr:row>10</xdr:row>
          <xdr:rowOff>63500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215900</xdr:colOff>
          <xdr:row>8</xdr:row>
          <xdr:rowOff>50800</xdr:rowOff>
        </xdr:from>
        <xdr:to>
          <xdr:col>30</xdr:col>
          <xdr:colOff>50800</xdr:colOff>
          <xdr:row>9</xdr:row>
          <xdr:rowOff>63500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215900</xdr:colOff>
          <xdr:row>5</xdr:row>
          <xdr:rowOff>50800</xdr:rowOff>
        </xdr:from>
        <xdr:to>
          <xdr:col>32</xdr:col>
          <xdr:colOff>76200</xdr:colOff>
          <xdr:row>6</xdr:row>
          <xdr:rowOff>50800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50800</xdr:rowOff>
        </xdr:from>
        <xdr:to>
          <xdr:col>32</xdr:col>
          <xdr:colOff>76200</xdr:colOff>
          <xdr:row>8</xdr:row>
          <xdr:rowOff>101600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50800</xdr:rowOff>
        </xdr:from>
        <xdr:to>
          <xdr:col>32</xdr:col>
          <xdr:colOff>76200</xdr:colOff>
          <xdr:row>9</xdr:row>
          <xdr:rowOff>63500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6</xdr:row>
          <xdr:rowOff>50800</xdr:rowOff>
        </xdr:from>
        <xdr:to>
          <xdr:col>12</xdr:col>
          <xdr:colOff>38100</xdr:colOff>
          <xdr:row>7</xdr:row>
          <xdr:rowOff>101600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6</xdr:row>
          <xdr:rowOff>50800</xdr:rowOff>
        </xdr:from>
        <xdr:to>
          <xdr:col>14</xdr:col>
          <xdr:colOff>25400</xdr:colOff>
          <xdr:row>7</xdr:row>
          <xdr:rowOff>63500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215900</xdr:colOff>
          <xdr:row>6</xdr:row>
          <xdr:rowOff>50800</xdr:rowOff>
        </xdr:from>
        <xdr:to>
          <xdr:col>16</xdr:col>
          <xdr:colOff>63500</xdr:colOff>
          <xdr:row>7</xdr:row>
          <xdr:rowOff>101600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215900</xdr:colOff>
          <xdr:row>6</xdr:row>
          <xdr:rowOff>50800</xdr:rowOff>
        </xdr:from>
        <xdr:to>
          <xdr:col>18</xdr:col>
          <xdr:colOff>50800</xdr:colOff>
          <xdr:row>7</xdr:row>
          <xdr:rowOff>101600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6</xdr:row>
          <xdr:rowOff>50800</xdr:rowOff>
        </xdr:from>
        <xdr:to>
          <xdr:col>20</xdr:col>
          <xdr:colOff>76200</xdr:colOff>
          <xdr:row>7</xdr:row>
          <xdr:rowOff>101600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215900</xdr:colOff>
          <xdr:row>6</xdr:row>
          <xdr:rowOff>50800</xdr:rowOff>
        </xdr:from>
        <xdr:to>
          <xdr:col>22</xdr:col>
          <xdr:colOff>63500</xdr:colOff>
          <xdr:row>7</xdr:row>
          <xdr:rowOff>101600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215900</xdr:colOff>
          <xdr:row>6</xdr:row>
          <xdr:rowOff>50800</xdr:rowOff>
        </xdr:from>
        <xdr:to>
          <xdr:col>24</xdr:col>
          <xdr:colOff>50800</xdr:colOff>
          <xdr:row>7</xdr:row>
          <xdr:rowOff>101600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215900</xdr:colOff>
          <xdr:row>6</xdr:row>
          <xdr:rowOff>50800</xdr:rowOff>
        </xdr:from>
        <xdr:to>
          <xdr:col>26</xdr:col>
          <xdr:colOff>50800</xdr:colOff>
          <xdr:row>7</xdr:row>
          <xdr:rowOff>101600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6</xdr:row>
          <xdr:rowOff>50800</xdr:rowOff>
        </xdr:from>
        <xdr:to>
          <xdr:col>28</xdr:col>
          <xdr:colOff>38100</xdr:colOff>
          <xdr:row>7</xdr:row>
          <xdr:rowOff>101600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6</xdr:row>
          <xdr:rowOff>50800</xdr:rowOff>
        </xdr:from>
        <xdr:to>
          <xdr:col>10</xdr:col>
          <xdr:colOff>63500</xdr:colOff>
          <xdr:row>7</xdr:row>
          <xdr:rowOff>101600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215900</xdr:colOff>
          <xdr:row>6</xdr:row>
          <xdr:rowOff>50800</xdr:rowOff>
        </xdr:from>
        <xdr:to>
          <xdr:col>30</xdr:col>
          <xdr:colOff>50800</xdr:colOff>
          <xdr:row>7</xdr:row>
          <xdr:rowOff>63500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215900</xdr:colOff>
          <xdr:row>6</xdr:row>
          <xdr:rowOff>50800</xdr:rowOff>
        </xdr:from>
        <xdr:to>
          <xdr:col>32</xdr:col>
          <xdr:colOff>76200</xdr:colOff>
          <xdr:row>7</xdr:row>
          <xdr:rowOff>63500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444500</xdr:colOff>
          <xdr:row>36</xdr:row>
          <xdr:rowOff>0</xdr:rowOff>
        </xdr:from>
        <xdr:to>
          <xdr:col>19</xdr:col>
          <xdr:colOff>63500</xdr:colOff>
          <xdr:row>36</xdr:row>
          <xdr:rowOff>266700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</xdr:col>
      <xdr:colOff>0</xdr:colOff>
      <xdr:row>54</xdr:row>
      <xdr:rowOff>0</xdr:rowOff>
    </xdr:from>
    <xdr:to>
      <xdr:col>2</xdr:col>
      <xdr:colOff>184731</xdr:colOff>
      <xdr:row>54</xdr:row>
      <xdr:rowOff>274009</xdr:rowOff>
    </xdr:to>
    <xdr:sp macro="" textlink="">
      <xdr:nvSpPr>
        <xdr:cNvPr id="121" name="TextBox 120"/>
        <xdr:cNvSpPr txBox="1"/>
      </xdr:nvSpPr>
      <xdr:spPr>
        <a:xfrm>
          <a:off x="320040" y="1923288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spAutoFit/>
        </a:bodyPr>
        <a:lstStyle/>
        <a:p>
          <a:pPr algn="ctr"/>
          <a:endParaRPr lang="en-US"/>
        </a:p>
      </xdr:txBody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184731</xdr:colOff>
      <xdr:row>53</xdr:row>
      <xdr:rowOff>274009</xdr:rowOff>
    </xdr:to>
    <xdr:sp macro="" textlink="">
      <xdr:nvSpPr>
        <xdr:cNvPr id="122" name="TextBox 121"/>
        <xdr:cNvSpPr txBox="1"/>
      </xdr:nvSpPr>
      <xdr:spPr>
        <a:xfrm>
          <a:off x="320040" y="195834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spAutoFit/>
        </a:bodyPr>
        <a:lstStyle/>
        <a:p>
          <a:pPr algn="ctr"/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444500</xdr:colOff>
          <xdr:row>24</xdr:row>
          <xdr:rowOff>12700</xdr:rowOff>
        </xdr:from>
        <xdr:to>
          <xdr:col>19</xdr:col>
          <xdr:colOff>190500</xdr:colOff>
          <xdr:row>24</xdr:row>
          <xdr:rowOff>241300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12</xdr:row>
          <xdr:rowOff>0</xdr:rowOff>
        </xdr:from>
        <xdr:to>
          <xdr:col>10</xdr:col>
          <xdr:colOff>63500</xdr:colOff>
          <xdr:row>13</xdr:row>
          <xdr:rowOff>0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12</xdr:row>
          <xdr:rowOff>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</xdr:row>
          <xdr:rowOff>0</xdr:rowOff>
        </xdr:from>
        <xdr:to>
          <xdr:col>14</xdr:col>
          <xdr:colOff>38100</xdr:colOff>
          <xdr:row>13</xdr:row>
          <xdr:rowOff>0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215900</xdr:colOff>
          <xdr:row>12</xdr:row>
          <xdr:rowOff>0</xdr:rowOff>
        </xdr:from>
        <xdr:to>
          <xdr:col>16</xdr:col>
          <xdr:colOff>63500</xdr:colOff>
          <xdr:row>13</xdr:row>
          <xdr:rowOff>0</xdr:rowOff>
        </xdr:to>
        <xdr:sp macro="" textlink="">
          <xdr:nvSpPr>
            <xdr:cNvPr id="1810" name="Check Box 786" hidden="1">
              <a:extLst>
                <a:ext uri="{63B3BB69-23CF-44E3-9099-C40C66FF867C}">
                  <a14:compatExt spid="_x0000_s18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215900</xdr:colOff>
          <xdr:row>12</xdr:row>
          <xdr:rowOff>0</xdr:rowOff>
        </xdr:from>
        <xdr:to>
          <xdr:col>18</xdr:col>
          <xdr:colOff>50800</xdr:colOff>
          <xdr:row>13</xdr:row>
          <xdr:rowOff>0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12</xdr:row>
          <xdr:rowOff>0</xdr:rowOff>
        </xdr:from>
        <xdr:to>
          <xdr:col>20</xdr:col>
          <xdr:colOff>76200</xdr:colOff>
          <xdr:row>13</xdr:row>
          <xdr:rowOff>0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215900</xdr:colOff>
          <xdr:row>12</xdr:row>
          <xdr:rowOff>0</xdr:rowOff>
        </xdr:from>
        <xdr:to>
          <xdr:col>22</xdr:col>
          <xdr:colOff>63500</xdr:colOff>
          <xdr:row>13</xdr:row>
          <xdr:rowOff>0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215900</xdr:colOff>
          <xdr:row>12</xdr:row>
          <xdr:rowOff>0</xdr:rowOff>
        </xdr:from>
        <xdr:to>
          <xdr:col>24</xdr:col>
          <xdr:colOff>50800</xdr:colOff>
          <xdr:row>13</xdr:row>
          <xdr:rowOff>0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215900</xdr:colOff>
          <xdr:row>12</xdr:row>
          <xdr:rowOff>0</xdr:rowOff>
        </xdr:from>
        <xdr:to>
          <xdr:col>26</xdr:col>
          <xdr:colOff>50800</xdr:colOff>
          <xdr:row>13</xdr:row>
          <xdr:rowOff>0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12</xdr:row>
          <xdr:rowOff>0</xdr:rowOff>
        </xdr:from>
        <xdr:to>
          <xdr:col>28</xdr:col>
          <xdr:colOff>38100</xdr:colOff>
          <xdr:row>13</xdr:row>
          <xdr:rowOff>0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215900</xdr:colOff>
          <xdr:row>12</xdr:row>
          <xdr:rowOff>0</xdr:rowOff>
        </xdr:from>
        <xdr:to>
          <xdr:col>30</xdr:col>
          <xdr:colOff>50800</xdr:colOff>
          <xdr:row>13</xdr:row>
          <xdr:rowOff>0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215900</xdr:colOff>
          <xdr:row>12</xdr:row>
          <xdr:rowOff>0</xdr:rowOff>
        </xdr:from>
        <xdr:to>
          <xdr:col>32</xdr:col>
          <xdr:colOff>215900</xdr:colOff>
          <xdr:row>13</xdr:row>
          <xdr:rowOff>0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13</xdr:row>
          <xdr:rowOff>0</xdr:rowOff>
        </xdr:from>
        <xdr:to>
          <xdr:col>10</xdr:col>
          <xdr:colOff>63500</xdr:colOff>
          <xdr:row>14</xdr:row>
          <xdr:rowOff>0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13</xdr:row>
          <xdr:rowOff>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</xdr:row>
          <xdr:rowOff>0</xdr:rowOff>
        </xdr:from>
        <xdr:to>
          <xdr:col>14</xdr:col>
          <xdr:colOff>38100</xdr:colOff>
          <xdr:row>14</xdr:row>
          <xdr:rowOff>0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215900</xdr:colOff>
          <xdr:row>13</xdr:row>
          <xdr:rowOff>0</xdr:rowOff>
        </xdr:from>
        <xdr:to>
          <xdr:col>16</xdr:col>
          <xdr:colOff>63500</xdr:colOff>
          <xdr:row>14</xdr:row>
          <xdr:rowOff>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215900</xdr:colOff>
          <xdr:row>13</xdr:row>
          <xdr:rowOff>0</xdr:rowOff>
        </xdr:from>
        <xdr:to>
          <xdr:col>18</xdr:col>
          <xdr:colOff>50800</xdr:colOff>
          <xdr:row>14</xdr:row>
          <xdr:rowOff>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</xdr:row>
          <xdr:rowOff>0</xdr:rowOff>
        </xdr:from>
        <xdr:to>
          <xdr:col>20</xdr:col>
          <xdr:colOff>76200</xdr:colOff>
          <xdr:row>14</xdr:row>
          <xdr:rowOff>0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215900</xdr:colOff>
          <xdr:row>13</xdr:row>
          <xdr:rowOff>0</xdr:rowOff>
        </xdr:from>
        <xdr:to>
          <xdr:col>22</xdr:col>
          <xdr:colOff>63500</xdr:colOff>
          <xdr:row>14</xdr:row>
          <xdr:rowOff>0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215900</xdr:colOff>
          <xdr:row>13</xdr:row>
          <xdr:rowOff>0</xdr:rowOff>
        </xdr:from>
        <xdr:to>
          <xdr:col>24</xdr:col>
          <xdr:colOff>50800</xdr:colOff>
          <xdr:row>14</xdr:row>
          <xdr:rowOff>0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215900</xdr:colOff>
          <xdr:row>13</xdr:row>
          <xdr:rowOff>0</xdr:rowOff>
        </xdr:from>
        <xdr:to>
          <xdr:col>26</xdr:col>
          <xdr:colOff>50800</xdr:colOff>
          <xdr:row>14</xdr:row>
          <xdr:rowOff>0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13</xdr:row>
          <xdr:rowOff>0</xdr:rowOff>
        </xdr:from>
        <xdr:to>
          <xdr:col>28</xdr:col>
          <xdr:colOff>38100</xdr:colOff>
          <xdr:row>14</xdr:row>
          <xdr:rowOff>0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215900</xdr:colOff>
          <xdr:row>13</xdr:row>
          <xdr:rowOff>0</xdr:rowOff>
        </xdr:from>
        <xdr:to>
          <xdr:col>30</xdr:col>
          <xdr:colOff>50800</xdr:colOff>
          <xdr:row>14</xdr:row>
          <xdr:rowOff>0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215900</xdr:colOff>
          <xdr:row>13</xdr:row>
          <xdr:rowOff>0</xdr:rowOff>
        </xdr:from>
        <xdr:to>
          <xdr:col>32</xdr:col>
          <xdr:colOff>215900</xdr:colOff>
          <xdr:row>14</xdr:row>
          <xdr:rowOff>0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14</xdr:row>
          <xdr:rowOff>0</xdr:rowOff>
        </xdr:from>
        <xdr:to>
          <xdr:col>10</xdr:col>
          <xdr:colOff>63500</xdr:colOff>
          <xdr:row>15</xdr:row>
          <xdr:rowOff>0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14</xdr:row>
          <xdr:rowOff>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</xdr:row>
          <xdr:rowOff>0</xdr:rowOff>
        </xdr:from>
        <xdr:to>
          <xdr:col>14</xdr:col>
          <xdr:colOff>38100</xdr:colOff>
          <xdr:row>15</xdr:row>
          <xdr:rowOff>0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215900</xdr:colOff>
          <xdr:row>14</xdr:row>
          <xdr:rowOff>0</xdr:rowOff>
        </xdr:from>
        <xdr:to>
          <xdr:col>16</xdr:col>
          <xdr:colOff>63500</xdr:colOff>
          <xdr:row>15</xdr:row>
          <xdr:rowOff>0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215900</xdr:colOff>
          <xdr:row>14</xdr:row>
          <xdr:rowOff>0</xdr:rowOff>
        </xdr:from>
        <xdr:to>
          <xdr:col>18</xdr:col>
          <xdr:colOff>50800</xdr:colOff>
          <xdr:row>15</xdr:row>
          <xdr:rowOff>0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0</xdr:rowOff>
        </xdr:from>
        <xdr:to>
          <xdr:col>20</xdr:col>
          <xdr:colOff>76200</xdr:colOff>
          <xdr:row>15</xdr:row>
          <xdr:rowOff>0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215900</xdr:colOff>
          <xdr:row>14</xdr:row>
          <xdr:rowOff>0</xdr:rowOff>
        </xdr:from>
        <xdr:to>
          <xdr:col>22</xdr:col>
          <xdr:colOff>63500</xdr:colOff>
          <xdr:row>15</xdr:row>
          <xdr:rowOff>0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215900</xdr:colOff>
          <xdr:row>14</xdr:row>
          <xdr:rowOff>0</xdr:rowOff>
        </xdr:from>
        <xdr:to>
          <xdr:col>24</xdr:col>
          <xdr:colOff>50800</xdr:colOff>
          <xdr:row>15</xdr:row>
          <xdr:rowOff>0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215900</xdr:colOff>
          <xdr:row>14</xdr:row>
          <xdr:rowOff>0</xdr:rowOff>
        </xdr:from>
        <xdr:to>
          <xdr:col>26</xdr:col>
          <xdr:colOff>50800</xdr:colOff>
          <xdr:row>15</xdr:row>
          <xdr:rowOff>0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14</xdr:row>
          <xdr:rowOff>0</xdr:rowOff>
        </xdr:from>
        <xdr:to>
          <xdr:col>28</xdr:col>
          <xdr:colOff>38100</xdr:colOff>
          <xdr:row>15</xdr:row>
          <xdr:rowOff>0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215900</xdr:colOff>
          <xdr:row>14</xdr:row>
          <xdr:rowOff>0</xdr:rowOff>
        </xdr:from>
        <xdr:to>
          <xdr:col>30</xdr:col>
          <xdr:colOff>50800</xdr:colOff>
          <xdr:row>15</xdr:row>
          <xdr:rowOff>0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215900</xdr:colOff>
          <xdr:row>14</xdr:row>
          <xdr:rowOff>0</xdr:rowOff>
        </xdr:from>
        <xdr:to>
          <xdr:col>32</xdr:col>
          <xdr:colOff>215900</xdr:colOff>
          <xdr:row>15</xdr:row>
          <xdr:rowOff>0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15</xdr:row>
          <xdr:rowOff>0</xdr:rowOff>
        </xdr:from>
        <xdr:to>
          <xdr:col>10</xdr:col>
          <xdr:colOff>63500</xdr:colOff>
          <xdr:row>16</xdr:row>
          <xdr:rowOff>0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15</xdr:row>
          <xdr:rowOff>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</xdr:row>
          <xdr:rowOff>0</xdr:rowOff>
        </xdr:from>
        <xdr:to>
          <xdr:col>14</xdr:col>
          <xdr:colOff>38100</xdr:colOff>
          <xdr:row>16</xdr:row>
          <xdr:rowOff>0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215900</xdr:colOff>
          <xdr:row>15</xdr:row>
          <xdr:rowOff>0</xdr:rowOff>
        </xdr:from>
        <xdr:to>
          <xdr:col>16</xdr:col>
          <xdr:colOff>63500</xdr:colOff>
          <xdr:row>16</xdr:row>
          <xdr:rowOff>0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215900</xdr:colOff>
          <xdr:row>15</xdr:row>
          <xdr:rowOff>0</xdr:rowOff>
        </xdr:from>
        <xdr:to>
          <xdr:col>18</xdr:col>
          <xdr:colOff>50800</xdr:colOff>
          <xdr:row>16</xdr:row>
          <xdr:rowOff>0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0</xdr:rowOff>
        </xdr:from>
        <xdr:to>
          <xdr:col>20</xdr:col>
          <xdr:colOff>76200</xdr:colOff>
          <xdr:row>16</xdr:row>
          <xdr:rowOff>0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215900</xdr:colOff>
          <xdr:row>15</xdr:row>
          <xdr:rowOff>0</xdr:rowOff>
        </xdr:from>
        <xdr:to>
          <xdr:col>22</xdr:col>
          <xdr:colOff>63500</xdr:colOff>
          <xdr:row>16</xdr:row>
          <xdr:rowOff>0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215900</xdr:colOff>
          <xdr:row>15</xdr:row>
          <xdr:rowOff>0</xdr:rowOff>
        </xdr:from>
        <xdr:to>
          <xdr:col>24</xdr:col>
          <xdr:colOff>50800</xdr:colOff>
          <xdr:row>16</xdr:row>
          <xdr:rowOff>0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215900</xdr:colOff>
          <xdr:row>15</xdr:row>
          <xdr:rowOff>0</xdr:rowOff>
        </xdr:from>
        <xdr:to>
          <xdr:col>26</xdr:col>
          <xdr:colOff>50800</xdr:colOff>
          <xdr:row>16</xdr:row>
          <xdr:rowOff>0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15</xdr:row>
          <xdr:rowOff>0</xdr:rowOff>
        </xdr:from>
        <xdr:to>
          <xdr:col>28</xdr:col>
          <xdr:colOff>38100</xdr:colOff>
          <xdr:row>16</xdr:row>
          <xdr:rowOff>0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215900</xdr:colOff>
          <xdr:row>15</xdr:row>
          <xdr:rowOff>0</xdr:rowOff>
        </xdr:from>
        <xdr:to>
          <xdr:col>30</xdr:col>
          <xdr:colOff>50800</xdr:colOff>
          <xdr:row>16</xdr:row>
          <xdr:rowOff>0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215900</xdr:colOff>
          <xdr:row>15</xdr:row>
          <xdr:rowOff>0</xdr:rowOff>
        </xdr:from>
        <xdr:to>
          <xdr:col>32</xdr:col>
          <xdr:colOff>215900</xdr:colOff>
          <xdr:row>16</xdr:row>
          <xdr:rowOff>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16</xdr:row>
          <xdr:rowOff>0</xdr:rowOff>
        </xdr:from>
        <xdr:to>
          <xdr:col>10</xdr:col>
          <xdr:colOff>63500</xdr:colOff>
          <xdr:row>17</xdr:row>
          <xdr:rowOff>0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16</xdr:row>
          <xdr:rowOff>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</xdr:row>
          <xdr:rowOff>0</xdr:rowOff>
        </xdr:from>
        <xdr:to>
          <xdr:col>14</xdr:col>
          <xdr:colOff>38100</xdr:colOff>
          <xdr:row>17</xdr:row>
          <xdr:rowOff>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215900</xdr:colOff>
          <xdr:row>16</xdr:row>
          <xdr:rowOff>0</xdr:rowOff>
        </xdr:from>
        <xdr:to>
          <xdr:col>16</xdr:col>
          <xdr:colOff>63500</xdr:colOff>
          <xdr:row>17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215900</xdr:colOff>
          <xdr:row>16</xdr:row>
          <xdr:rowOff>0</xdr:rowOff>
        </xdr:from>
        <xdr:to>
          <xdr:col>18</xdr:col>
          <xdr:colOff>50800</xdr:colOff>
          <xdr:row>17</xdr:row>
          <xdr:rowOff>0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20</xdr:col>
          <xdr:colOff>76200</xdr:colOff>
          <xdr:row>17</xdr:row>
          <xdr:rowOff>0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215900</xdr:colOff>
          <xdr:row>16</xdr:row>
          <xdr:rowOff>0</xdr:rowOff>
        </xdr:from>
        <xdr:to>
          <xdr:col>22</xdr:col>
          <xdr:colOff>63500</xdr:colOff>
          <xdr:row>17</xdr:row>
          <xdr:rowOff>0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215900</xdr:colOff>
          <xdr:row>16</xdr:row>
          <xdr:rowOff>0</xdr:rowOff>
        </xdr:from>
        <xdr:to>
          <xdr:col>24</xdr:col>
          <xdr:colOff>50800</xdr:colOff>
          <xdr:row>17</xdr:row>
          <xdr:rowOff>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215900</xdr:colOff>
          <xdr:row>16</xdr:row>
          <xdr:rowOff>0</xdr:rowOff>
        </xdr:from>
        <xdr:to>
          <xdr:col>26</xdr:col>
          <xdr:colOff>50800</xdr:colOff>
          <xdr:row>17</xdr:row>
          <xdr:rowOff>0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16</xdr:row>
          <xdr:rowOff>0</xdr:rowOff>
        </xdr:from>
        <xdr:to>
          <xdr:col>28</xdr:col>
          <xdr:colOff>38100</xdr:colOff>
          <xdr:row>17</xdr:row>
          <xdr:rowOff>0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215900</xdr:colOff>
          <xdr:row>16</xdr:row>
          <xdr:rowOff>0</xdr:rowOff>
        </xdr:from>
        <xdr:to>
          <xdr:col>30</xdr:col>
          <xdr:colOff>50800</xdr:colOff>
          <xdr:row>17</xdr:row>
          <xdr:rowOff>0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215900</xdr:colOff>
          <xdr:row>16</xdr:row>
          <xdr:rowOff>0</xdr:rowOff>
        </xdr:from>
        <xdr:to>
          <xdr:col>32</xdr:col>
          <xdr:colOff>215900</xdr:colOff>
          <xdr:row>17</xdr:row>
          <xdr:rowOff>0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32</xdr:col>
          <xdr:colOff>76200</xdr:colOff>
          <xdr:row>10</xdr:row>
          <xdr:rowOff>63500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0" Type="http://schemas.openxmlformats.org/officeDocument/2006/relationships/ctrlProp" Target="../ctrlProps/ctrlProp8.xml"/><Relationship Id="rId11" Type="http://schemas.openxmlformats.org/officeDocument/2006/relationships/ctrlProp" Target="../ctrlProps/ctrlProp9.xml"/><Relationship Id="rId12" Type="http://schemas.openxmlformats.org/officeDocument/2006/relationships/ctrlProp" Target="../ctrlProps/ctrlProp10.xml"/><Relationship Id="rId13" Type="http://schemas.openxmlformats.org/officeDocument/2006/relationships/ctrlProp" Target="../ctrlProps/ctrlProp11.xml"/><Relationship Id="rId14" Type="http://schemas.openxmlformats.org/officeDocument/2006/relationships/ctrlProp" Target="../ctrlProps/ctrlProp12.xml"/><Relationship Id="rId15" Type="http://schemas.openxmlformats.org/officeDocument/2006/relationships/ctrlProp" Target="../ctrlProps/ctrlProp13.xml"/><Relationship Id="rId16" Type="http://schemas.openxmlformats.org/officeDocument/2006/relationships/ctrlProp" Target="../ctrlProps/ctrlProp14.xml"/><Relationship Id="rId17" Type="http://schemas.openxmlformats.org/officeDocument/2006/relationships/ctrlProp" Target="../ctrlProps/ctrlProp15.xml"/><Relationship Id="rId18" Type="http://schemas.openxmlformats.org/officeDocument/2006/relationships/ctrlProp" Target="../ctrlProps/ctrlProp16.xml"/><Relationship Id="rId19" Type="http://schemas.openxmlformats.org/officeDocument/2006/relationships/ctrlProp" Target="../ctrlProps/ctrlProp17.xml"/><Relationship Id="rId60" Type="http://schemas.openxmlformats.org/officeDocument/2006/relationships/ctrlProp" Target="../ctrlProps/ctrlProp58.xml"/><Relationship Id="rId61" Type="http://schemas.openxmlformats.org/officeDocument/2006/relationships/ctrlProp" Target="../ctrlProps/ctrlProp59.xml"/><Relationship Id="rId62" Type="http://schemas.openxmlformats.org/officeDocument/2006/relationships/ctrlProp" Target="../ctrlProps/ctrlProp60.xml"/><Relationship Id="rId63" Type="http://schemas.openxmlformats.org/officeDocument/2006/relationships/ctrlProp" Target="../ctrlProps/ctrlProp61.xml"/><Relationship Id="rId64" Type="http://schemas.openxmlformats.org/officeDocument/2006/relationships/ctrlProp" Target="../ctrlProps/ctrlProp62.xml"/><Relationship Id="rId65" Type="http://schemas.openxmlformats.org/officeDocument/2006/relationships/ctrlProp" Target="../ctrlProps/ctrlProp63.xml"/><Relationship Id="rId66" Type="http://schemas.openxmlformats.org/officeDocument/2006/relationships/ctrlProp" Target="../ctrlProps/ctrlProp64.xml"/><Relationship Id="rId67" Type="http://schemas.openxmlformats.org/officeDocument/2006/relationships/ctrlProp" Target="../ctrlProps/ctrlProp65.xml"/><Relationship Id="rId68" Type="http://schemas.openxmlformats.org/officeDocument/2006/relationships/ctrlProp" Target="../ctrlProps/ctrlProp66.xml"/><Relationship Id="rId69" Type="http://schemas.openxmlformats.org/officeDocument/2006/relationships/ctrlProp" Target="../ctrlProps/ctrlProp67.xml"/><Relationship Id="rId120" Type="http://schemas.openxmlformats.org/officeDocument/2006/relationships/ctrlProp" Target="../ctrlProps/ctrlProp118.xml"/><Relationship Id="rId121" Type="http://schemas.openxmlformats.org/officeDocument/2006/relationships/ctrlProp" Target="../ctrlProps/ctrlProp119.xml"/><Relationship Id="rId122" Type="http://schemas.openxmlformats.org/officeDocument/2006/relationships/ctrlProp" Target="../ctrlProps/ctrlProp120.xml"/><Relationship Id="rId123" Type="http://schemas.openxmlformats.org/officeDocument/2006/relationships/ctrlProp" Target="../ctrlProps/ctrlProp121.xml"/><Relationship Id="rId124" Type="http://schemas.openxmlformats.org/officeDocument/2006/relationships/ctrlProp" Target="../ctrlProps/ctrlProp122.xml"/><Relationship Id="rId125" Type="http://schemas.openxmlformats.org/officeDocument/2006/relationships/ctrlProp" Target="../ctrlProps/ctrlProp123.xml"/><Relationship Id="rId126" Type="http://schemas.openxmlformats.org/officeDocument/2006/relationships/ctrlProp" Target="../ctrlProps/ctrlProp124.xml"/><Relationship Id="rId127" Type="http://schemas.openxmlformats.org/officeDocument/2006/relationships/ctrlProp" Target="../ctrlProps/ctrlProp125.xml"/><Relationship Id="rId128" Type="http://schemas.openxmlformats.org/officeDocument/2006/relationships/ctrlProp" Target="../ctrlProps/ctrlProp126.xml"/><Relationship Id="rId129" Type="http://schemas.openxmlformats.org/officeDocument/2006/relationships/ctrlProp" Target="../ctrlProps/ctrlProp127.xml"/><Relationship Id="rId40" Type="http://schemas.openxmlformats.org/officeDocument/2006/relationships/ctrlProp" Target="../ctrlProps/ctrlProp38.xml"/><Relationship Id="rId41" Type="http://schemas.openxmlformats.org/officeDocument/2006/relationships/ctrlProp" Target="../ctrlProps/ctrlProp39.xml"/><Relationship Id="rId42" Type="http://schemas.openxmlformats.org/officeDocument/2006/relationships/ctrlProp" Target="../ctrlProps/ctrlProp40.xml"/><Relationship Id="rId90" Type="http://schemas.openxmlformats.org/officeDocument/2006/relationships/ctrlProp" Target="../ctrlProps/ctrlProp88.xml"/><Relationship Id="rId91" Type="http://schemas.openxmlformats.org/officeDocument/2006/relationships/ctrlProp" Target="../ctrlProps/ctrlProp89.xml"/><Relationship Id="rId92" Type="http://schemas.openxmlformats.org/officeDocument/2006/relationships/ctrlProp" Target="../ctrlProps/ctrlProp90.xml"/><Relationship Id="rId93" Type="http://schemas.openxmlformats.org/officeDocument/2006/relationships/ctrlProp" Target="../ctrlProps/ctrlProp91.xml"/><Relationship Id="rId94" Type="http://schemas.openxmlformats.org/officeDocument/2006/relationships/ctrlProp" Target="../ctrlProps/ctrlProp92.xml"/><Relationship Id="rId95" Type="http://schemas.openxmlformats.org/officeDocument/2006/relationships/ctrlProp" Target="../ctrlProps/ctrlProp93.xml"/><Relationship Id="rId96" Type="http://schemas.openxmlformats.org/officeDocument/2006/relationships/ctrlProp" Target="../ctrlProps/ctrlProp94.xml"/><Relationship Id="rId101" Type="http://schemas.openxmlformats.org/officeDocument/2006/relationships/ctrlProp" Target="../ctrlProps/ctrlProp99.xml"/><Relationship Id="rId102" Type="http://schemas.openxmlformats.org/officeDocument/2006/relationships/ctrlProp" Target="../ctrlProps/ctrlProp100.xml"/><Relationship Id="rId103" Type="http://schemas.openxmlformats.org/officeDocument/2006/relationships/ctrlProp" Target="../ctrlProps/ctrlProp101.xml"/><Relationship Id="rId104" Type="http://schemas.openxmlformats.org/officeDocument/2006/relationships/ctrlProp" Target="../ctrlProps/ctrlProp102.xml"/><Relationship Id="rId105" Type="http://schemas.openxmlformats.org/officeDocument/2006/relationships/ctrlProp" Target="../ctrlProps/ctrlProp103.xml"/><Relationship Id="rId106" Type="http://schemas.openxmlformats.org/officeDocument/2006/relationships/ctrlProp" Target="../ctrlProps/ctrlProp104.xml"/><Relationship Id="rId107" Type="http://schemas.openxmlformats.org/officeDocument/2006/relationships/ctrlProp" Target="../ctrlProps/ctrlProp105.xml"/><Relationship Id="rId108" Type="http://schemas.openxmlformats.org/officeDocument/2006/relationships/ctrlProp" Target="../ctrlProps/ctrlProp106.xml"/><Relationship Id="rId109" Type="http://schemas.openxmlformats.org/officeDocument/2006/relationships/ctrlProp" Target="../ctrlProps/ctrlProp107.xml"/><Relationship Id="rId97" Type="http://schemas.openxmlformats.org/officeDocument/2006/relationships/ctrlProp" Target="../ctrlProps/ctrlProp95.xml"/><Relationship Id="rId98" Type="http://schemas.openxmlformats.org/officeDocument/2006/relationships/ctrlProp" Target="../ctrlProps/ctrlProp96.xml"/><Relationship Id="rId99" Type="http://schemas.openxmlformats.org/officeDocument/2006/relationships/ctrlProp" Target="../ctrlProps/ctrlProp97.xml"/><Relationship Id="rId43" Type="http://schemas.openxmlformats.org/officeDocument/2006/relationships/ctrlProp" Target="../ctrlProps/ctrlProp41.xml"/><Relationship Id="rId44" Type="http://schemas.openxmlformats.org/officeDocument/2006/relationships/ctrlProp" Target="../ctrlProps/ctrlProp42.xml"/><Relationship Id="rId45" Type="http://schemas.openxmlformats.org/officeDocument/2006/relationships/ctrlProp" Target="../ctrlProps/ctrlProp43.xml"/><Relationship Id="rId46" Type="http://schemas.openxmlformats.org/officeDocument/2006/relationships/ctrlProp" Target="../ctrlProps/ctrlProp44.xml"/><Relationship Id="rId47" Type="http://schemas.openxmlformats.org/officeDocument/2006/relationships/ctrlProp" Target="../ctrlProps/ctrlProp45.xml"/><Relationship Id="rId48" Type="http://schemas.openxmlformats.org/officeDocument/2006/relationships/ctrlProp" Target="../ctrlProps/ctrlProp46.xml"/><Relationship Id="rId49" Type="http://schemas.openxmlformats.org/officeDocument/2006/relationships/ctrlProp" Target="../ctrlProps/ctrlProp47.xml"/><Relationship Id="rId100" Type="http://schemas.openxmlformats.org/officeDocument/2006/relationships/ctrlProp" Target="../ctrlProps/ctrlProp98.xml"/><Relationship Id="rId20" Type="http://schemas.openxmlformats.org/officeDocument/2006/relationships/ctrlProp" Target="../ctrlProps/ctrlProp18.xml"/><Relationship Id="rId21" Type="http://schemas.openxmlformats.org/officeDocument/2006/relationships/ctrlProp" Target="../ctrlProps/ctrlProp19.xml"/><Relationship Id="rId22" Type="http://schemas.openxmlformats.org/officeDocument/2006/relationships/ctrlProp" Target="../ctrlProps/ctrlProp20.xml"/><Relationship Id="rId70" Type="http://schemas.openxmlformats.org/officeDocument/2006/relationships/ctrlProp" Target="../ctrlProps/ctrlProp68.xml"/><Relationship Id="rId71" Type="http://schemas.openxmlformats.org/officeDocument/2006/relationships/ctrlProp" Target="../ctrlProps/ctrlProp69.xml"/><Relationship Id="rId72" Type="http://schemas.openxmlformats.org/officeDocument/2006/relationships/ctrlProp" Target="../ctrlProps/ctrlProp70.xml"/><Relationship Id="rId73" Type="http://schemas.openxmlformats.org/officeDocument/2006/relationships/ctrlProp" Target="../ctrlProps/ctrlProp71.xml"/><Relationship Id="rId74" Type="http://schemas.openxmlformats.org/officeDocument/2006/relationships/ctrlProp" Target="../ctrlProps/ctrlProp72.xml"/><Relationship Id="rId75" Type="http://schemas.openxmlformats.org/officeDocument/2006/relationships/ctrlProp" Target="../ctrlProps/ctrlProp73.xml"/><Relationship Id="rId76" Type="http://schemas.openxmlformats.org/officeDocument/2006/relationships/ctrlProp" Target="../ctrlProps/ctrlProp74.xml"/><Relationship Id="rId77" Type="http://schemas.openxmlformats.org/officeDocument/2006/relationships/ctrlProp" Target="../ctrlProps/ctrlProp75.xml"/><Relationship Id="rId78" Type="http://schemas.openxmlformats.org/officeDocument/2006/relationships/ctrlProp" Target="../ctrlProps/ctrlProp76.xml"/><Relationship Id="rId79" Type="http://schemas.openxmlformats.org/officeDocument/2006/relationships/ctrlProp" Target="../ctrlProps/ctrlProp77.xml"/><Relationship Id="rId23" Type="http://schemas.openxmlformats.org/officeDocument/2006/relationships/ctrlProp" Target="../ctrlProps/ctrlProp21.xml"/><Relationship Id="rId24" Type="http://schemas.openxmlformats.org/officeDocument/2006/relationships/ctrlProp" Target="../ctrlProps/ctrlProp22.xml"/><Relationship Id="rId25" Type="http://schemas.openxmlformats.org/officeDocument/2006/relationships/ctrlProp" Target="../ctrlProps/ctrlProp23.xml"/><Relationship Id="rId26" Type="http://schemas.openxmlformats.org/officeDocument/2006/relationships/ctrlProp" Target="../ctrlProps/ctrlProp24.xml"/><Relationship Id="rId27" Type="http://schemas.openxmlformats.org/officeDocument/2006/relationships/ctrlProp" Target="../ctrlProps/ctrlProp25.xml"/><Relationship Id="rId28" Type="http://schemas.openxmlformats.org/officeDocument/2006/relationships/ctrlProp" Target="../ctrlProps/ctrlProp26.xml"/><Relationship Id="rId29" Type="http://schemas.openxmlformats.org/officeDocument/2006/relationships/ctrlProp" Target="../ctrlProps/ctrlProp27.xml"/><Relationship Id="rId130" Type="http://schemas.openxmlformats.org/officeDocument/2006/relationships/ctrlProp" Target="../ctrlProps/ctrlProp128.xml"/><Relationship Id="rId131" Type="http://schemas.openxmlformats.org/officeDocument/2006/relationships/ctrlProp" Target="../ctrlProps/ctrlProp129.xml"/><Relationship Id="rId132" Type="http://schemas.openxmlformats.org/officeDocument/2006/relationships/ctrlProp" Target="../ctrlProps/ctrlProp130.xml"/><Relationship Id="rId133" Type="http://schemas.openxmlformats.org/officeDocument/2006/relationships/ctrlProp" Target="../ctrlProps/ctrlProp131.xml"/><Relationship Id="rId134" Type="http://schemas.openxmlformats.org/officeDocument/2006/relationships/ctrlProp" Target="../ctrlProps/ctrlProp132.xml"/><Relationship Id="rId135" Type="http://schemas.openxmlformats.org/officeDocument/2006/relationships/ctrlProp" Target="../ctrlProps/ctrlProp133.xml"/><Relationship Id="rId136" Type="http://schemas.openxmlformats.org/officeDocument/2006/relationships/ctrlProp" Target="../ctrlProps/ctrlProp134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50" Type="http://schemas.openxmlformats.org/officeDocument/2006/relationships/ctrlProp" Target="../ctrlProps/ctrlProp48.xml"/><Relationship Id="rId51" Type="http://schemas.openxmlformats.org/officeDocument/2006/relationships/ctrlProp" Target="../ctrlProps/ctrlProp49.xml"/><Relationship Id="rId52" Type="http://schemas.openxmlformats.org/officeDocument/2006/relationships/ctrlProp" Target="../ctrlProps/ctrlProp50.xml"/><Relationship Id="rId53" Type="http://schemas.openxmlformats.org/officeDocument/2006/relationships/ctrlProp" Target="../ctrlProps/ctrlProp51.xml"/><Relationship Id="rId54" Type="http://schemas.openxmlformats.org/officeDocument/2006/relationships/ctrlProp" Target="../ctrlProps/ctrlProp52.xml"/><Relationship Id="rId55" Type="http://schemas.openxmlformats.org/officeDocument/2006/relationships/ctrlProp" Target="../ctrlProps/ctrlProp53.xml"/><Relationship Id="rId56" Type="http://schemas.openxmlformats.org/officeDocument/2006/relationships/ctrlProp" Target="../ctrlProps/ctrlProp54.xml"/><Relationship Id="rId57" Type="http://schemas.openxmlformats.org/officeDocument/2006/relationships/ctrlProp" Target="../ctrlProps/ctrlProp55.xml"/><Relationship Id="rId58" Type="http://schemas.openxmlformats.org/officeDocument/2006/relationships/ctrlProp" Target="../ctrlProps/ctrlProp56.xml"/><Relationship Id="rId59" Type="http://schemas.openxmlformats.org/officeDocument/2006/relationships/ctrlProp" Target="../ctrlProps/ctrlProp57.xml"/><Relationship Id="rId110" Type="http://schemas.openxmlformats.org/officeDocument/2006/relationships/ctrlProp" Target="../ctrlProps/ctrlProp108.xml"/><Relationship Id="rId111" Type="http://schemas.openxmlformats.org/officeDocument/2006/relationships/ctrlProp" Target="../ctrlProps/ctrlProp109.xml"/><Relationship Id="rId112" Type="http://schemas.openxmlformats.org/officeDocument/2006/relationships/ctrlProp" Target="../ctrlProps/ctrlProp110.xml"/><Relationship Id="rId113" Type="http://schemas.openxmlformats.org/officeDocument/2006/relationships/ctrlProp" Target="../ctrlProps/ctrlProp111.xml"/><Relationship Id="rId114" Type="http://schemas.openxmlformats.org/officeDocument/2006/relationships/ctrlProp" Target="../ctrlProps/ctrlProp112.xml"/><Relationship Id="rId115" Type="http://schemas.openxmlformats.org/officeDocument/2006/relationships/ctrlProp" Target="../ctrlProps/ctrlProp113.xml"/><Relationship Id="rId116" Type="http://schemas.openxmlformats.org/officeDocument/2006/relationships/ctrlProp" Target="../ctrlProps/ctrlProp114.xml"/><Relationship Id="rId117" Type="http://schemas.openxmlformats.org/officeDocument/2006/relationships/ctrlProp" Target="../ctrlProps/ctrlProp115.xml"/><Relationship Id="rId118" Type="http://schemas.openxmlformats.org/officeDocument/2006/relationships/ctrlProp" Target="../ctrlProps/ctrlProp116.xml"/><Relationship Id="rId119" Type="http://schemas.openxmlformats.org/officeDocument/2006/relationships/ctrlProp" Target="../ctrlProps/ctrlProp117.xml"/><Relationship Id="rId30" Type="http://schemas.openxmlformats.org/officeDocument/2006/relationships/ctrlProp" Target="../ctrlProps/ctrlProp28.xml"/><Relationship Id="rId31" Type="http://schemas.openxmlformats.org/officeDocument/2006/relationships/ctrlProp" Target="../ctrlProps/ctrlProp29.xml"/><Relationship Id="rId32" Type="http://schemas.openxmlformats.org/officeDocument/2006/relationships/ctrlProp" Target="../ctrlProps/ctrlProp30.xml"/><Relationship Id="rId33" Type="http://schemas.openxmlformats.org/officeDocument/2006/relationships/ctrlProp" Target="../ctrlProps/ctrlProp31.xml"/><Relationship Id="rId34" Type="http://schemas.openxmlformats.org/officeDocument/2006/relationships/ctrlProp" Target="../ctrlProps/ctrlProp32.xml"/><Relationship Id="rId35" Type="http://schemas.openxmlformats.org/officeDocument/2006/relationships/ctrlProp" Target="../ctrlProps/ctrlProp33.xml"/><Relationship Id="rId36" Type="http://schemas.openxmlformats.org/officeDocument/2006/relationships/ctrlProp" Target="../ctrlProps/ctrlProp34.xml"/><Relationship Id="rId37" Type="http://schemas.openxmlformats.org/officeDocument/2006/relationships/ctrlProp" Target="../ctrlProps/ctrlProp35.xml"/><Relationship Id="rId38" Type="http://schemas.openxmlformats.org/officeDocument/2006/relationships/ctrlProp" Target="../ctrlProps/ctrlProp36.xml"/><Relationship Id="rId39" Type="http://schemas.openxmlformats.org/officeDocument/2006/relationships/ctrlProp" Target="../ctrlProps/ctrlProp37.xml"/><Relationship Id="rId80" Type="http://schemas.openxmlformats.org/officeDocument/2006/relationships/ctrlProp" Target="../ctrlProps/ctrlProp78.xml"/><Relationship Id="rId81" Type="http://schemas.openxmlformats.org/officeDocument/2006/relationships/ctrlProp" Target="../ctrlProps/ctrlProp79.xml"/><Relationship Id="rId82" Type="http://schemas.openxmlformats.org/officeDocument/2006/relationships/ctrlProp" Target="../ctrlProps/ctrlProp80.xml"/><Relationship Id="rId83" Type="http://schemas.openxmlformats.org/officeDocument/2006/relationships/ctrlProp" Target="../ctrlProps/ctrlProp81.xml"/><Relationship Id="rId84" Type="http://schemas.openxmlformats.org/officeDocument/2006/relationships/ctrlProp" Target="../ctrlProps/ctrlProp82.xml"/><Relationship Id="rId85" Type="http://schemas.openxmlformats.org/officeDocument/2006/relationships/ctrlProp" Target="../ctrlProps/ctrlProp83.xml"/><Relationship Id="rId86" Type="http://schemas.openxmlformats.org/officeDocument/2006/relationships/ctrlProp" Target="../ctrlProps/ctrlProp84.xml"/><Relationship Id="rId87" Type="http://schemas.openxmlformats.org/officeDocument/2006/relationships/ctrlProp" Target="../ctrlProps/ctrlProp85.xml"/><Relationship Id="rId88" Type="http://schemas.openxmlformats.org/officeDocument/2006/relationships/ctrlProp" Target="../ctrlProps/ctrlProp86.xml"/><Relationship Id="rId89" Type="http://schemas.openxmlformats.org/officeDocument/2006/relationships/ctrlProp" Target="../ctrlProps/ctrlProp8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AP63"/>
  <sheetViews>
    <sheetView showGridLines="0" tabSelected="1" showWhiteSpace="0" zoomScale="80" zoomScaleNormal="80" zoomScaleSheetLayoutView="96" zoomScalePageLayoutView="80" workbookViewId="0">
      <selection activeCell="AF4" sqref="AF4:AG4"/>
    </sheetView>
  </sheetViews>
  <sheetFormatPr baseColWidth="10" defaultColWidth="9.1640625" defaultRowHeight="13" x14ac:dyDescent="0"/>
  <cols>
    <col min="1" max="1" width="1.6640625" style="16" customWidth="1"/>
    <col min="2" max="2" width="2.6640625" style="1" customWidth="1"/>
    <col min="3" max="3" width="9" style="2" customWidth="1"/>
    <col min="4" max="4" width="4.5" style="1" customWidth="1"/>
    <col min="5" max="5" width="4.5" style="2" customWidth="1"/>
    <col min="6" max="6" width="3" style="2" customWidth="1"/>
    <col min="7" max="7" width="2.5" style="2" customWidth="1"/>
    <col min="8" max="8" width="8.6640625" style="2" customWidth="1"/>
    <col min="9" max="9" width="2.6640625" style="2" customWidth="1"/>
    <col min="10" max="10" width="8.6640625" style="2" customWidth="1"/>
    <col min="11" max="11" width="1.6640625" style="2" customWidth="1"/>
    <col min="12" max="12" width="8.6640625" style="2" customWidth="1"/>
    <col min="13" max="13" width="1.6640625" style="2" customWidth="1"/>
    <col min="14" max="14" width="9.6640625" style="2" customWidth="1"/>
    <col min="15" max="15" width="1.6640625" style="2" customWidth="1"/>
    <col min="16" max="16" width="8.6640625" style="2" customWidth="1"/>
    <col min="17" max="17" width="1.6640625" style="2" customWidth="1"/>
    <col min="18" max="18" width="8.6640625" style="2" customWidth="1"/>
    <col min="19" max="19" width="1.6640625" style="2" customWidth="1"/>
    <col min="20" max="20" width="8" style="2" customWidth="1"/>
    <col min="21" max="21" width="1.6640625" style="2" customWidth="1"/>
    <col min="22" max="22" width="8.6640625" style="2" customWidth="1"/>
    <col min="23" max="23" width="1.6640625" style="2" customWidth="1"/>
    <col min="24" max="24" width="8.6640625" style="2" customWidth="1"/>
    <col min="25" max="25" width="1.6640625" style="2" customWidth="1"/>
    <col min="26" max="26" width="8.6640625" style="2" customWidth="1"/>
    <col min="27" max="27" width="1.6640625" style="2" customWidth="1"/>
    <col min="28" max="28" width="8.6640625" style="2" customWidth="1"/>
    <col min="29" max="29" width="1.6640625" style="2" customWidth="1"/>
    <col min="30" max="30" width="8.6640625" style="2" customWidth="1"/>
    <col min="31" max="31" width="1.6640625" style="2" customWidth="1"/>
    <col min="32" max="32" width="8.6640625" style="2" customWidth="1"/>
    <col min="33" max="33" width="10.6640625" style="1" customWidth="1"/>
    <col min="34" max="34" width="13.1640625" style="1" customWidth="1"/>
    <col min="35" max="35" width="3.5" style="1" customWidth="1"/>
    <col min="36" max="36" width="14.33203125" style="1" customWidth="1"/>
    <col min="37" max="37" width="2.5" style="1" hidden="1" customWidth="1"/>
    <col min="38" max="16384" width="9.1640625" style="16"/>
  </cols>
  <sheetData>
    <row r="1" spans="1:37" ht="4.5" customHeight="1" thickBot="1">
      <c r="A1" s="71"/>
      <c r="B1" s="72"/>
      <c r="C1" s="73"/>
      <c r="D1" s="72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2"/>
      <c r="AH1" s="72"/>
      <c r="AI1" s="72"/>
      <c r="AJ1" s="74"/>
    </row>
    <row r="2" spans="1:37" s="92" customFormat="1" ht="29" customHeight="1">
      <c r="A2" s="100"/>
      <c r="B2" s="101"/>
      <c r="C2" s="102"/>
      <c r="D2" s="101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58"/>
      <c r="AH2" s="58"/>
      <c r="AI2" s="58"/>
      <c r="AJ2" s="103" t="s">
        <v>57</v>
      </c>
      <c r="AK2" s="104"/>
    </row>
    <row r="3" spans="1:37" s="95" customFormat="1" ht="29" customHeight="1">
      <c r="A3" s="77"/>
      <c r="B3" s="58"/>
      <c r="C3" s="10"/>
      <c r="D3" s="5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5"/>
      <c r="AE3" s="10"/>
      <c r="AF3" s="10"/>
      <c r="AG3" s="60"/>
      <c r="AH3" s="60"/>
      <c r="AI3" s="60"/>
      <c r="AJ3" s="106" t="s">
        <v>58</v>
      </c>
      <c r="AK3" s="94"/>
    </row>
    <row r="4" spans="1:37" s="95" customFormat="1" ht="29" customHeight="1">
      <c r="A4" s="77"/>
      <c r="B4" s="58"/>
      <c r="C4" s="10"/>
      <c r="D4" s="5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7" t="s">
        <v>27</v>
      </c>
      <c r="AE4" s="58"/>
      <c r="AF4" s="303" t="s">
        <v>70</v>
      </c>
      <c r="AG4" s="303"/>
      <c r="AH4" s="108" t="s">
        <v>2</v>
      </c>
      <c r="AI4" s="304">
        <v>42110</v>
      </c>
      <c r="AJ4" s="305"/>
      <c r="AK4" s="94"/>
    </row>
    <row r="5" spans="1:37" s="17" customFormat="1" ht="25.25" customHeight="1">
      <c r="A5" s="75"/>
      <c r="B5" s="25" t="s">
        <v>0</v>
      </c>
      <c r="C5" s="4"/>
      <c r="D5" s="3"/>
      <c r="E5" s="3"/>
      <c r="F5" s="3"/>
      <c r="G5" s="3"/>
      <c r="H5" s="3"/>
      <c r="I5" s="55"/>
      <c r="J5" s="56">
        <v>42030</v>
      </c>
      <c r="K5" s="56"/>
      <c r="L5" s="56">
        <f>J5+7</f>
        <v>42037</v>
      </c>
      <c r="M5" s="56"/>
      <c r="N5" s="56">
        <f>L5+7</f>
        <v>42044</v>
      </c>
      <c r="O5" s="56"/>
      <c r="P5" s="56">
        <f>N5+7</f>
        <v>42051</v>
      </c>
      <c r="Q5" s="56"/>
      <c r="R5" s="56">
        <f>P5+7</f>
        <v>42058</v>
      </c>
      <c r="S5" s="56"/>
      <c r="T5" s="56">
        <f>R5+7</f>
        <v>42065</v>
      </c>
      <c r="U5" s="56"/>
      <c r="V5" s="56">
        <f>T5+7</f>
        <v>42072</v>
      </c>
      <c r="W5" s="56"/>
      <c r="X5" s="56">
        <f>V5+7</f>
        <v>42079</v>
      </c>
      <c r="Y5" s="56"/>
      <c r="Z5" s="56">
        <f>X5+7</f>
        <v>42086</v>
      </c>
      <c r="AA5" s="56"/>
      <c r="AB5" s="56">
        <f>Z5+7</f>
        <v>42093</v>
      </c>
      <c r="AC5" s="56"/>
      <c r="AD5" s="56">
        <f>AB5+7</f>
        <v>42100</v>
      </c>
      <c r="AE5" s="56"/>
      <c r="AF5" s="56">
        <f>AD5+7</f>
        <v>42107</v>
      </c>
      <c r="AG5" s="3"/>
      <c r="AH5" s="9"/>
      <c r="AI5" s="9"/>
      <c r="AJ5" s="76"/>
      <c r="AK5" s="7"/>
    </row>
    <row r="6" spans="1:37" s="95" customFormat="1" ht="27.5" customHeight="1">
      <c r="A6" s="77"/>
      <c r="B6" s="61" t="s">
        <v>20</v>
      </c>
      <c r="C6" s="57"/>
      <c r="D6" s="58"/>
      <c r="E6" s="58"/>
      <c r="F6" s="58"/>
      <c r="G6" s="58"/>
      <c r="H6" s="58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6"/>
      <c r="AD6" s="21"/>
      <c r="AE6" s="21"/>
      <c r="AF6" s="58"/>
      <c r="AG6" s="21"/>
      <c r="AH6" s="58"/>
      <c r="AI6" s="59" t="str">
        <f>CONCATENATE("Score over ",Controls!B2," weeks")</f>
        <v>Score over 12 weeks</v>
      </c>
      <c r="AJ6" s="78">
        <f>Controls!AA2/Controls!B2</f>
        <v>0.66666666666666663</v>
      </c>
      <c r="AK6" s="94"/>
    </row>
    <row r="7" spans="1:37" s="58" customFormat="1" ht="27.5" customHeight="1">
      <c r="A7" s="77"/>
      <c r="B7" s="61" t="s">
        <v>21</v>
      </c>
      <c r="C7" s="57"/>
      <c r="I7" s="21"/>
      <c r="J7" s="10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6"/>
      <c r="AD7" s="21"/>
      <c r="AE7" s="21"/>
      <c r="AG7" s="21"/>
      <c r="AI7" s="59" t="str">
        <f>CONCATENATE("Score over ",Controls!B5," weeks")</f>
        <v>Score over 12 weeks</v>
      </c>
      <c r="AJ7" s="78">
        <f>Controls!AA3/Controls!B3</f>
        <v>0.83333333333333337</v>
      </c>
      <c r="AK7" s="60"/>
    </row>
    <row r="8" spans="1:37" s="58" customFormat="1" ht="27.5" customHeight="1">
      <c r="A8" s="77"/>
      <c r="B8" s="61" t="s">
        <v>24</v>
      </c>
      <c r="C8" s="57"/>
      <c r="I8" s="11"/>
      <c r="J8" s="21"/>
      <c r="K8" s="10"/>
      <c r="L8" s="21"/>
      <c r="M8" s="10"/>
      <c r="N8" s="21"/>
      <c r="O8" s="10"/>
      <c r="P8" s="21"/>
      <c r="Q8" s="10"/>
      <c r="R8" s="21"/>
      <c r="S8" s="10"/>
      <c r="T8" s="21"/>
      <c r="U8" s="10"/>
      <c r="V8" s="21"/>
      <c r="W8" s="10"/>
      <c r="X8" s="21"/>
      <c r="Y8" s="10"/>
      <c r="Z8" s="21"/>
      <c r="AA8" s="10"/>
      <c r="AB8" s="21"/>
      <c r="AC8" s="48"/>
      <c r="AD8" s="21"/>
      <c r="AE8" s="10"/>
      <c r="AG8" s="10"/>
      <c r="AI8" s="59" t="str">
        <f>CONCATENATE("Score over ",Controls!B4," weeks")</f>
        <v>Score over 12 weeks</v>
      </c>
      <c r="AJ8" s="78">
        <f>Controls!AA4/Controls!B4</f>
        <v>0.91666666666666663</v>
      </c>
      <c r="AK8" s="60"/>
    </row>
    <row r="9" spans="1:37" s="58" customFormat="1" ht="27.5" customHeight="1">
      <c r="A9" s="77"/>
      <c r="B9" s="98" t="s">
        <v>3</v>
      </c>
      <c r="C9" s="82"/>
      <c r="D9" s="99"/>
      <c r="I9" s="11"/>
      <c r="J9" s="21"/>
      <c r="K9" s="10"/>
      <c r="L9" s="21"/>
      <c r="M9" s="10"/>
      <c r="N9" s="21"/>
      <c r="O9" s="10"/>
      <c r="P9" s="21"/>
      <c r="Q9" s="10"/>
      <c r="R9" s="21"/>
      <c r="S9" s="10"/>
      <c r="T9" s="21"/>
      <c r="U9" s="10"/>
      <c r="V9" s="21"/>
      <c r="W9" s="10"/>
      <c r="X9" s="21"/>
      <c r="Y9" s="10"/>
      <c r="Z9" s="21"/>
      <c r="AA9" s="10"/>
      <c r="AB9" s="21"/>
      <c r="AC9" s="48"/>
      <c r="AD9" s="21"/>
      <c r="AE9" s="10"/>
      <c r="AG9" s="10"/>
      <c r="AI9" s="59" t="str">
        <f>CONCATENATE("Score over ",Controls!B6," weeks")</f>
        <v>Score over 12 weeks</v>
      </c>
      <c r="AJ9" s="78">
        <f>Controls!AA6/Controls!B6</f>
        <v>0.41666666666666669</v>
      </c>
      <c r="AK9" s="60"/>
    </row>
    <row r="10" spans="1:37" s="58" customFormat="1" ht="27.5" customHeight="1">
      <c r="A10" s="77"/>
      <c r="B10" s="61" t="s">
        <v>4</v>
      </c>
      <c r="C10" s="57"/>
      <c r="I10" s="10"/>
      <c r="J10" s="21"/>
      <c r="K10" s="10"/>
      <c r="L10" s="21"/>
      <c r="M10" s="10"/>
      <c r="N10" s="21"/>
      <c r="P10" s="21"/>
      <c r="Q10" s="10"/>
      <c r="R10" s="21"/>
      <c r="T10" s="21"/>
      <c r="U10" s="10"/>
      <c r="V10" s="21"/>
      <c r="X10" s="21"/>
      <c r="Y10" s="10"/>
      <c r="Z10" s="21"/>
      <c r="AA10" s="10"/>
      <c r="AB10" s="21"/>
      <c r="AC10" s="48"/>
      <c r="AD10" s="21"/>
      <c r="AE10" s="10"/>
      <c r="AG10" s="10"/>
      <c r="AI10" s="96" t="str">
        <f>CONCATENATE("Score out of ",Controls!B7)</f>
        <v>Score out of 6</v>
      </c>
      <c r="AJ10" s="97">
        <f>IF(Controls!AA7&lt;Controls!B7,Controls!AA7/Controls!B7,1)</f>
        <v>1</v>
      </c>
      <c r="AK10" s="60"/>
    </row>
    <row r="11" spans="1:37" s="3" customFormat="1" ht="31">
      <c r="A11" s="166"/>
      <c r="B11" s="133" t="s">
        <v>60</v>
      </c>
      <c r="C11" s="167"/>
      <c r="D11" s="168"/>
      <c r="E11" s="168"/>
      <c r="F11" s="168"/>
      <c r="G11" s="168"/>
      <c r="H11" s="168"/>
      <c r="I11" s="169"/>
      <c r="J11" s="170"/>
      <c r="K11" s="171"/>
      <c r="L11" s="170"/>
      <c r="M11" s="171"/>
      <c r="N11" s="170"/>
      <c r="O11" s="171"/>
      <c r="P11" s="170"/>
      <c r="Q11" s="171"/>
      <c r="R11" s="170"/>
      <c r="S11" s="171"/>
      <c r="T11" s="170"/>
      <c r="U11" s="171"/>
      <c r="V11" s="170"/>
      <c r="W11" s="171"/>
      <c r="X11" s="170"/>
      <c r="Y11" s="171"/>
      <c r="Z11" s="170"/>
      <c r="AA11" s="171"/>
      <c r="AB11" s="170"/>
      <c r="AC11" s="171"/>
      <c r="AD11" s="170"/>
      <c r="AE11" s="171"/>
      <c r="AF11" s="168"/>
      <c r="AG11" s="171"/>
      <c r="AH11" s="168"/>
      <c r="AI11" s="172"/>
      <c r="AJ11" s="290" t="s">
        <v>62</v>
      </c>
      <c r="AK11" s="6"/>
    </row>
    <row r="12" spans="1:37" s="3" customFormat="1" ht="30" customHeight="1">
      <c r="A12" s="173"/>
      <c r="B12" s="291" t="s">
        <v>61</v>
      </c>
      <c r="C12" s="292"/>
      <c r="D12" s="293"/>
      <c r="E12" s="293"/>
      <c r="F12" s="293"/>
      <c r="G12" s="293"/>
      <c r="H12" s="293"/>
      <c r="I12" s="294"/>
      <c r="J12" s="295">
        <f>J5</f>
        <v>42030</v>
      </c>
      <c r="K12" s="295">
        <f t="shared" ref="K12:AF12" si="0">K5</f>
        <v>0</v>
      </c>
      <c r="L12" s="295">
        <f t="shared" si="0"/>
        <v>42037</v>
      </c>
      <c r="M12" s="295">
        <f t="shared" si="0"/>
        <v>0</v>
      </c>
      <c r="N12" s="295">
        <f t="shared" si="0"/>
        <v>42044</v>
      </c>
      <c r="O12" s="295">
        <f t="shared" si="0"/>
        <v>0</v>
      </c>
      <c r="P12" s="295">
        <f t="shared" si="0"/>
        <v>42051</v>
      </c>
      <c r="Q12" s="295">
        <f t="shared" si="0"/>
        <v>0</v>
      </c>
      <c r="R12" s="295">
        <f t="shared" si="0"/>
        <v>42058</v>
      </c>
      <c r="S12" s="295">
        <f t="shared" si="0"/>
        <v>0</v>
      </c>
      <c r="T12" s="295">
        <f t="shared" si="0"/>
        <v>42065</v>
      </c>
      <c r="U12" s="295">
        <f t="shared" si="0"/>
        <v>0</v>
      </c>
      <c r="V12" s="295">
        <f t="shared" si="0"/>
        <v>42072</v>
      </c>
      <c r="W12" s="295">
        <f t="shared" si="0"/>
        <v>0</v>
      </c>
      <c r="X12" s="295">
        <f t="shared" si="0"/>
        <v>42079</v>
      </c>
      <c r="Y12" s="295">
        <f t="shared" si="0"/>
        <v>0</v>
      </c>
      <c r="Z12" s="295">
        <f t="shared" si="0"/>
        <v>42086</v>
      </c>
      <c r="AA12" s="295">
        <f t="shared" si="0"/>
        <v>0</v>
      </c>
      <c r="AB12" s="295">
        <f t="shared" si="0"/>
        <v>42093</v>
      </c>
      <c r="AC12" s="295">
        <f t="shared" si="0"/>
        <v>0</v>
      </c>
      <c r="AD12" s="295">
        <f t="shared" si="0"/>
        <v>42100</v>
      </c>
      <c r="AE12" s="295">
        <f t="shared" si="0"/>
        <v>0</v>
      </c>
      <c r="AF12" s="295">
        <f t="shared" si="0"/>
        <v>42107</v>
      </c>
      <c r="AG12" s="178"/>
      <c r="AH12" s="176"/>
      <c r="AI12" s="179"/>
      <c r="AJ12" s="180"/>
      <c r="AK12" s="6"/>
    </row>
    <row r="13" spans="1:37" s="278" customFormat="1" ht="36" customHeight="1">
      <c r="A13" s="273"/>
      <c r="B13" s="302" t="s">
        <v>48</v>
      </c>
      <c r="C13" s="302"/>
      <c r="D13" s="302"/>
      <c r="E13" s="302"/>
      <c r="F13" s="302"/>
      <c r="G13" s="302"/>
      <c r="H13" s="302"/>
      <c r="I13" s="274"/>
      <c r="J13" s="275"/>
      <c r="K13" s="175"/>
      <c r="L13" s="275"/>
      <c r="M13" s="175"/>
      <c r="N13" s="275"/>
      <c r="O13" s="175"/>
      <c r="P13" s="275"/>
      <c r="Q13" s="175"/>
      <c r="R13" s="275"/>
      <c r="S13" s="175"/>
      <c r="T13" s="275"/>
      <c r="U13" s="175"/>
      <c r="V13" s="275"/>
      <c r="W13" s="175"/>
      <c r="X13" s="275"/>
      <c r="Y13" s="175"/>
      <c r="Z13" s="275"/>
      <c r="AA13" s="175"/>
      <c r="AB13" s="275"/>
      <c r="AC13" s="175"/>
      <c r="AD13" s="275"/>
      <c r="AE13" s="175"/>
      <c r="AF13" s="276"/>
      <c r="AG13" s="175"/>
      <c r="AH13" s="175"/>
      <c r="AI13" s="284" t="s">
        <v>52</v>
      </c>
      <c r="AJ13" s="285">
        <f>Controls!E12</f>
        <v>20</v>
      </c>
      <c r="AK13" s="277"/>
    </row>
    <row r="14" spans="1:37" s="278" customFormat="1" ht="36" customHeight="1">
      <c r="A14" s="273"/>
      <c r="B14" s="302" t="s">
        <v>49</v>
      </c>
      <c r="C14" s="302"/>
      <c r="D14" s="302"/>
      <c r="E14" s="302"/>
      <c r="F14" s="302"/>
      <c r="G14" s="302"/>
      <c r="H14" s="302"/>
      <c r="I14" s="274"/>
      <c r="J14" s="275"/>
      <c r="K14" s="175"/>
      <c r="L14" s="275"/>
      <c r="M14" s="175"/>
      <c r="N14" s="275"/>
      <c r="O14" s="175"/>
      <c r="P14" s="275"/>
      <c r="Q14" s="175"/>
      <c r="R14" s="275"/>
      <c r="S14" s="175"/>
      <c r="T14" s="275"/>
      <c r="U14" s="175"/>
      <c r="V14" s="275"/>
      <c r="W14" s="175"/>
      <c r="X14" s="275"/>
      <c r="Y14" s="175"/>
      <c r="Z14" s="275"/>
      <c r="AA14" s="175"/>
      <c r="AB14" s="275"/>
      <c r="AC14" s="175"/>
      <c r="AD14" s="275"/>
      <c r="AE14" s="175"/>
      <c r="AF14" s="276"/>
      <c r="AG14" s="175"/>
      <c r="AH14" s="175"/>
      <c r="AI14" s="284" t="s">
        <v>52</v>
      </c>
      <c r="AJ14" s="285">
        <f>Controls!E13</f>
        <v>20</v>
      </c>
      <c r="AK14" s="277"/>
    </row>
    <row r="15" spans="1:37" s="278" customFormat="1" ht="36" customHeight="1">
      <c r="A15" s="273"/>
      <c r="B15" s="302" t="s">
        <v>28</v>
      </c>
      <c r="C15" s="302"/>
      <c r="D15" s="302"/>
      <c r="E15" s="302"/>
      <c r="F15" s="302"/>
      <c r="G15" s="302"/>
      <c r="H15" s="302"/>
      <c r="I15" s="274"/>
      <c r="J15" s="275"/>
      <c r="K15" s="175"/>
      <c r="L15" s="275"/>
      <c r="M15" s="175"/>
      <c r="N15" s="275"/>
      <c r="O15" s="175"/>
      <c r="P15" s="275"/>
      <c r="Q15" s="175"/>
      <c r="R15" s="275"/>
      <c r="S15" s="175"/>
      <c r="T15" s="275"/>
      <c r="U15" s="175"/>
      <c r="V15" s="275"/>
      <c r="W15" s="175"/>
      <c r="X15" s="275"/>
      <c r="Y15" s="175"/>
      <c r="Z15" s="275"/>
      <c r="AA15" s="175"/>
      <c r="AB15" s="275"/>
      <c r="AC15" s="175"/>
      <c r="AD15" s="275"/>
      <c r="AE15" s="175"/>
      <c r="AF15" s="276"/>
      <c r="AG15" s="175"/>
      <c r="AH15" s="175"/>
      <c r="AI15" s="284" t="s">
        <v>52</v>
      </c>
      <c r="AJ15" s="285">
        <f>Controls!E14</f>
        <v>20</v>
      </c>
      <c r="AK15" s="277"/>
    </row>
    <row r="16" spans="1:37" s="278" customFormat="1" ht="36" customHeight="1">
      <c r="A16" s="273"/>
      <c r="B16" s="302" t="s">
        <v>28</v>
      </c>
      <c r="C16" s="302"/>
      <c r="D16" s="302"/>
      <c r="E16" s="302"/>
      <c r="F16" s="302"/>
      <c r="G16" s="302"/>
      <c r="H16" s="302"/>
      <c r="I16" s="274"/>
      <c r="J16" s="275"/>
      <c r="K16" s="175"/>
      <c r="L16" s="275"/>
      <c r="M16" s="175"/>
      <c r="N16" s="275"/>
      <c r="O16" s="175"/>
      <c r="P16" s="275"/>
      <c r="Q16" s="175"/>
      <c r="R16" s="275"/>
      <c r="S16" s="175"/>
      <c r="T16" s="275"/>
      <c r="U16" s="175"/>
      <c r="V16" s="275"/>
      <c r="W16" s="175"/>
      <c r="X16" s="275"/>
      <c r="Y16" s="175"/>
      <c r="Z16" s="275"/>
      <c r="AA16" s="175"/>
      <c r="AB16" s="275"/>
      <c r="AC16" s="175"/>
      <c r="AD16" s="275"/>
      <c r="AE16" s="175"/>
      <c r="AF16" s="276"/>
      <c r="AG16" s="175"/>
      <c r="AH16" s="175"/>
      <c r="AI16" s="284" t="s">
        <v>52</v>
      </c>
      <c r="AJ16" s="285">
        <f>Controls!E15</f>
        <v>20</v>
      </c>
      <c r="AK16" s="277"/>
    </row>
    <row r="17" spans="1:37" s="278" customFormat="1" ht="36" customHeight="1">
      <c r="A17" s="273"/>
      <c r="B17" s="302" t="s">
        <v>29</v>
      </c>
      <c r="C17" s="302"/>
      <c r="D17" s="302"/>
      <c r="E17" s="302"/>
      <c r="F17" s="302"/>
      <c r="G17" s="302"/>
      <c r="H17" s="302"/>
      <c r="I17" s="274"/>
      <c r="J17" s="275"/>
      <c r="K17" s="175"/>
      <c r="L17" s="275"/>
      <c r="M17" s="175"/>
      <c r="N17" s="275"/>
      <c r="O17" s="175"/>
      <c r="P17" s="275"/>
      <c r="Q17" s="175"/>
      <c r="R17" s="275"/>
      <c r="S17" s="175"/>
      <c r="T17" s="275"/>
      <c r="U17" s="175"/>
      <c r="V17" s="275"/>
      <c r="W17" s="175"/>
      <c r="X17" s="275"/>
      <c r="Y17" s="175"/>
      <c r="Z17" s="275"/>
      <c r="AA17" s="175"/>
      <c r="AB17" s="275"/>
      <c r="AC17" s="175"/>
      <c r="AD17" s="275"/>
      <c r="AE17" s="175"/>
      <c r="AF17" s="276"/>
      <c r="AG17" s="175"/>
      <c r="AH17" s="175"/>
      <c r="AI17" s="284" t="s">
        <v>52</v>
      </c>
      <c r="AJ17" s="285">
        <f>Controls!E16</f>
        <v>20</v>
      </c>
      <c r="AK17" s="277"/>
    </row>
    <row r="18" spans="1:37" s="278" customFormat="1" ht="36" customHeight="1">
      <c r="A18" s="273"/>
      <c r="B18" s="283"/>
      <c r="C18" s="283"/>
      <c r="D18" s="283"/>
      <c r="E18" s="283"/>
      <c r="F18" s="283"/>
      <c r="G18" s="283"/>
      <c r="H18" s="283"/>
      <c r="I18" s="274"/>
      <c r="J18" s="275"/>
      <c r="K18" s="175"/>
      <c r="L18" s="275"/>
      <c r="M18" s="175"/>
      <c r="N18" s="275"/>
      <c r="O18" s="175"/>
      <c r="P18" s="275"/>
      <c r="Q18" s="175"/>
      <c r="R18" s="275"/>
      <c r="S18" s="175"/>
      <c r="T18" s="275"/>
      <c r="U18" s="175"/>
      <c r="V18" s="275"/>
      <c r="W18" s="175"/>
      <c r="X18" s="275"/>
      <c r="Y18" s="175"/>
      <c r="Z18" s="275"/>
      <c r="AA18" s="175"/>
      <c r="AB18" s="275"/>
      <c r="AC18" s="175"/>
      <c r="AD18" s="275"/>
      <c r="AE18" s="175"/>
      <c r="AF18" s="276"/>
      <c r="AG18" s="175"/>
      <c r="AH18" s="175"/>
      <c r="AI18" s="284" t="s">
        <v>55</v>
      </c>
      <c r="AJ18" s="285">
        <f>SUM(AJ13:AJ17)</f>
        <v>100</v>
      </c>
      <c r="AK18" s="277"/>
    </row>
    <row r="19" spans="1:37" s="3" customFormat="1" ht="14.5" customHeight="1">
      <c r="A19" s="173"/>
      <c r="B19" s="174"/>
      <c r="C19" s="175"/>
      <c r="D19" s="176"/>
      <c r="E19" s="176"/>
      <c r="F19" s="176"/>
      <c r="G19" s="176"/>
      <c r="H19" s="176"/>
      <c r="I19" s="177"/>
      <c r="J19" s="181"/>
      <c r="K19" s="178"/>
      <c r="L19" s="181"/>
      <c r="M19" s="178"/>
      <c r="N19" s="181"/>
      <c r="O19" s="178"/>
      <c r="P19" s="181"/>
      <c r="Q19" s="178"/>
      <c r="R19" s="181"/>
      <c r="S19" s="178"/>
      <c r="T19" s="181"/>
      <c r="U19" s="178"/>
      <c r="V19" s="181"/>
      <c r="W19" s="178"/>
      <c r="X19" s="181"/>
      <c r="Y19" s="178"/>
      <c r="Z19" s="181"/>
      <c r="AA19" s="178"/>
      <c r="AB19" s="181"/>
      <c r="AC19" s="178"/>
      <c r="AD19" s="181"/>
      <c r="AE19" s="178"/>
      <c r="AF19" s="176"/>
      <c r="AG19" s="178"/>
      <c r="AH19" s="176"/>
      <c r="AI19" s="179"/>
      <c r="AJ19" s="180"/>
      <c r="AK19" s="6"/>
    </row>
    <row r="20" spans="1:37" ht="31">
      <c r="A20" s="194"/>
      <c r="B20" s="195" t="s">
        <v>17</v>
      </c>
      <c r="C20" s="196"/>
      <c r="D20" s="197"/>
      <c r="E20" s="198"/>
      <c r="F20" s="198"/>
      <c r="G20" s="198"/>
      <c r="H20" s="198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9"/>
      <c r="AE20" s="200"/>
      <c r="AF20" s="200"/>
      <c r="AG20" s="201"/>
      <c r="AH20" s="197"/>
      <c r="AI20" s="197"/>
      <c r="AJ20" s="202"/>
      <c r="AK20" s="43"/>
    </row>
    <row r="21" spans="1:37" ht="23">
      <c r="A21" s="203"/>
      <c r="B21" s="204" t="s">
        <v>22</v>
      </c>
      <c r="C21" s="205"/>
      <c r="D21" s="206"/>
      <c r="E21" s="207"/>
      <c r="F21" s="207"/>
      <c r="G21" s="207"/>
      <c r="H21" s="207"/>
      <c r="I21" s="208"/>
      <c r="J21" s="208"/>
      <c r="K21" s="208"/>
      <c r="L21" s="208"/>
      <c r="M21" s="209"/>
      <c r="N21" s="209"/>
      <c r="O21" s="209"/>
      <c r="P21" s="208"/>
      <c r="Q21" s="208"/>
      <c r="R21" s="210"/>
      <c r="S21" s="204" t="s">
        <v>23</v>
      </c>
      <c r="T21" s="209"/>
      <c r="U21" s="211"/>
      <c r="V21" s="205"/>
      <c r="W21" s="212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9"/>
      <c r="AI21" s="209"/>
      <c r="AJ21" s="213"/>
      <c r="AK21" s="44"/>
    </row>
    <row r="22" spans="1:37" s="24" customFormat="1" ht="21" customHeight="1">
      <c r="A22" s="214"/>
      <c r="B22" s="215"/>
      <c r="C22" s="216" t="s">
        <v>5</v>
      </c>
      <c r="D22" s="217"/>
      <c r="E22" s="218"/>
      <c r="F22" s="218"/>
      <c r="G22" s="218"/>
      <c r="H22" s="218"/>
      <c r="I22" s="219"/>
      <c r="J22" s="219"/>
      <c r="K22" s="219"/>
      <c r="L22" s="219"/>
      <c r="M22" s="215"/>
      <c r="N22" s="215"/>
      <c r="O22" s="215"/>
      <c r="P22" s="219"/>
      <c r="Q22" s="219"/>
      <c r="R22" s="219"/>
      <c r="S22" s="219"/>
      <c r="T22" s="216" t="s">
        <v>5</v>
      </c>
      <c r="U22" s="220"/>
      <c r="V22" s="216"/>
      <c r="W22" s="220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5"/>
      <c r="AI22" s="215"/>
      <c r="AJ22" s="221"/>
      <c r="AK22" s="117"/>
    </row>
    <row r="23" spans="1:37" s="24" customFormat="1" ht="26" customHeight="1">
      <c r="A23" s="203"/>
      <c r="B23" s="222"/>
      <c r="C23" s="223">
        <v>10</v>
      </c>
      <c r="D23" s="281" t="s">
        <v>50</v>
      </c>
      <c r="E23" s="225"/>
      <c r="F23" s="225"/>
      <c r="G23" s="225"/>
      <c r="H23" s="225"/>
      <c r="I23" s="225"/>
      <c r="J23" s="225"/>
      <c r="K23" s="225"/>
      <c r="L23" s="225"/>
      <c r="M23" s="226"/>
      <c r="N23" s="226"/>
      <c r="O23" s="226"/>
      <c r="P23" s="227"/>
      <c r="Q23" s="227"/>
      <c r="R23" s="227"/>
      <c r="S23" s="227"/>
      <c r="T23" s="223">
        <v>10</v>
      </c>
      <c r="U23" s="280" t="s">
        <v>68</v>
      </c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9"/>
      <c r="AK23" s="52"/>
    </row>
    <row r="24" spans="1:37" s="22" customFormat="1" ht="26" customHeight="1">
      <c r="A24" s="203"/>
      <c r="B24" s="230"/>
      <c r="C24" s="223">
        <v>5</v>
      </c>
      <c r="D24" s="281" t="s">
        <v>32</v>
      </c>
      <c r="E24" s="231"/>
      <c r="F24" s="231"/>
      <c r="G24" s="231"/>
      <c r="H24" s="231"/>
      <c r="I24" s="231"/>
      <c r="J24" s="231"/>
      <c r="K24" s="231"/>
      <c r="L24" s="231"/>
      <c r="M24" s="232"/>
      <c r="N24" s="232"/>
      <c r="O24" s="232"/>
      <c r="P24" s="233"/>
      <c r="Q24" s="233"/>
      <c r="R24" s="233"/>
      <c r="S24" s="233"/>
      <c r="T24" s="223">
        <v>10</v>
      </c>
      <c r="U24" s="280" t="s">
        <v>34</v>
      </c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9"/>
      <c r="AK24" s="51"/>
    </row>
    <row r="25" spans="1:37" s="22" customFormat="1" ht="26" customHeight="1">
      <c r="A25" s="203"/>
      <c r="B25" s="230"/>
      <c r="C25" s="223">
        <v>5</v>
      </c>
      <c r="D25" s="281" t="s">
        <v>33</v>
      </c>
      <c r="E25" s="231"/>
      <c r="F25" s="231"/>
      <c r="G25" s="231"/>
      <c r="H25" s="231"/>
      <c r="I25" s="231"/>
      <c r="J25" s="231"/>
      <c r="K25" s="231"/>
      <c r="L25" s="231"/>
      <c r="M25" s="232"/>
      <c r="N25" s="232"/>
      <c r="O25" s="232"/>
      <c r="P25" s="233"/>
      <c r="Q25" s="233"/>
      <c r="R25" s="233"/>
      <c r="S25" s="233"/>
      <c r="T25" s="223">
        <v>10</v>
      </c>
      <c r="U25" s="280" t="s">
        <v>35</v>
      </c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9"/>
      <c r="AK25" s="53"/>
    </row>
    <row r="26" spans="1:37" s="22" customFormat="1" ht="26" customHeight="1">
      <c r="A26" s="203"/>
      <c r="B26" s="230"/>
      <c r="C26" s="223"/>
      <c r="D26" s="224"/>
      <c r="E26" s="231"/>
      <c r="F26" s="231"/>
      <c r="G26" s="231"/>
      <c r="H26" s="231"/>
      <c r="I26" s="231"/>
      <c r="J26" s="231"/>
      <c r="K26" s="231"/>
      <c r="L26" s="231"/>
      <c r="M26" s="232"/>
      <c r="N26" s="232"/>
      <c r="O26" s="232"/>
      <c r="P26" s="233"/>
      <c r="Q26" s="233"/>
      <c r="R26" s="233"/>
      <c r="S26" s="233"/>
      <c r="T26" s="223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9"/>
      <c r="AK26" s="53"/>
    </row>
    <row r="27" spans="1:37" s="95" customFormat="1" ht="38.5" customHeight="1">
      <c r="A27" s="234"/>
      <c r="B27" s="235"/>
      <c r="C27" s="236">
        <f>Controls!E28</f>
        <v>20</v>
      </c>
      <c r="D27" s="237" t="s">
        <v>25</v>
      </c>
      <c r="E27" s="238"/>
      <c r="F27" s="238"/>
      <c r="G27" s="238"/>
      <c r="H27" s="238"/>
      <c r="I27" s="238"/>
      <c r="J27" s="238"/>
      <c r="K27" s="238"/>
      <c r="L27" s="238"/>
      <c r="M27" s="239"/>
      <c r="N27" s="239"/>
      <c r="O27" s="239"/>
      <c r="P27" s="235"/>
      <c r="Q27" s="238"/>
      <c r="R27" s="238"/>
      <c r="S27" s="238"/>
      <c r="T27" s="236">
        <f>Controls!E33</f>
        <v>20</v>
      </c>
      <c r="U27" s="240" t="s">
        <v>26</v>
      </c>
      <c r="V27" s="236"/>
      <c r="W27" s="240"/>
      <c r="X27" s="241"/>
      <c r="Y27" s="238"/>
      <c r="Z27" s="238"/>
      <c r="AA27" s="238"/>
      <c r="AB27" s="238"/>
      <c r="AC27" s="238"/>
      <c r="AD27" s="238"/>
      <c r="AE27" s="238"/>
      <c r="AF27" s="238"/>
      <c r="AG27" s="238"/>
      <c r="AH27" s="235"/>
      <c r="AI27" s="235"/>
      <c r="AJ27" s="242"/>
      <c r="AK27" s="113"/>
    </row>
    <row r="28" spans="1:37" ht="31">
      <c r="A28" s="134"/>
      <c r="B28" s="182" t="s">
        <v>18</v>
      </c>
      <c r="C28" s="137"/>
      <c r="D28" s="138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8"/>
      <c r="AH28" s="138"/>
      <c r="AI28" s="138"/>
      <c r="AJ28" s="183"/>
      <c r="AK28" s="12"/>
    </row>
    <row r="29" spans="1:37" ht="23">
      <c r="A29" s="134"/>
      <c r="B29" s="135" t="str">
        <f>B$21</f>
        <v>Concepts:</v>
      </c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5" t="str">
        <f>S$21</f>
        <v>Actions:</v>
      </c>
      <c r="T29" s="184"/>
      <c r="U29" s="137"/>
      <c r="V29" s="136"/>
      <c r="W29" s="139"/>
      <c r="X29" s="137"/>
      <c r="Y29" s="137"/>
      <c r="Z29" s="137"/>
      <c r="AA29" s="137"/>
      <c r="AB29" s="137"/>
      <c r="AC29" s="137"/>
      <c r="AD29" s="137"/>
      <c r="AE29" s="137"/>
      <c r="AF29" s="137"/>
      <c r="AG29" s="138"/>
      <c r="AH29" s="138"/>
      <c r="AI29" s="138"/>
      <c r="AJ29" s="140"/>
      <c r="AK29" s="14"/>
    </row>
    <row r="30" spans="1:37" s="24" customFormat="1" ht="21" customHeight="1">
      <c r="A30" s="141"/>
      <c r="B30" s="142"/>
      <c r="C30" s="143" t="s">
        <v>5</v>
      </c>
      <c r="D30" s="144"/>
      <c r="E30" s="145"/>
      <c r="F30" s="145"/>
      <c r="G30" s="145"/>
      <c r="H30" s="145"/>
      <c r="I30" s="146"/>
      <c r="J30" s="146"/>
      <c r="K30" s="146"/>
      <c r="L30" s="146"/>
      <c r="M30" s="146"/>
      <c r="N30" s="146"/>
      <c r="O30" s="146"/>
      <c r="P30" s="185"/>
      <c r="Q30" s="146"/>
      <c r="R30" s="146"/>
      <c r="S30" s="146"/>
      <c r="T30" s="143" t="s">
        <v>5</v>
      </c>
      <c r="U30" s="147"/>
      <c r="V30" s="143"/>
      <c r="W30" s="147"/>
      <c r="X30" s="146"/>
      <c r="Y30" s="146"/>
      <c r="Z30" s="146"/>
      <c r="AA30" s="146"/>
      <c r="AB30" s="146"/>
      <c r="AC30" s="146"/>
      <c r="AD30" s="146"/>
      <c r="AE30" s="146"/>
      <c r="AF30" s="146"/>
      <c r="AG30" s="142"/>
      <c r="AH30" s="142"/>
      <c r="AI30" s="142"/>
      <c r="AJ30" s="148"/>
      <c r="AK30" s="118"/>
    </row>
    <row r="31" spans="1:37" s="18" customFormat="1" ht="25.25" customHeight="1">
      <c r="A31" s="134"/>
      <c r="B31" s="186"/>
      <c r="C31" s="149">
        <v>20</v>
      </c>
      <c r="D31" s="279" t="s">
        <v>36</v>
      </c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49">
        <v>50</v>
      </c>
      <c r="U31" s="279" t="s">
        <v>37</v>
      </c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2"/>
      <c r="AK31" s="13"/>
    </row>
    <row r="32" spans="1:37" s="18" customFormat="1" ht="25.25" customHeight="1">
      <c r="A32" s="134"/>
      <c r="B32" s="186"/>
      <c r="C32" s="149"/>
      <c r="D32" s="150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49">
        <v>10</v>
      </c>
      <c r="U32" s="279" t="s">
        <v>39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2"/>
      <c r="AK32" s="13"/>
    </row>
    <row r="33" spans="1:37" s="18" customFormat="1" ht="25.25" customHeight="1">
      <c r="A33" s="134"/>
      <c r="B33" s="186"/>
      <c r="C33" s="149"/>
      <c r="D33" s="150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49">
        <v>10</v>
      </c>
      <c r="U33" s="279" t="s">
        <v>38</v>
      </c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2"/>
      <c r="AK33" s="13"/>
    </row>
    <row r="34" spans="1:37" s="18" customFormat="1" ht="25.25" customHeight="1">
      <c r="A34" s="134"/>
      <c r="B34" s="186"/>
      <c r="C34" s="149"/>
      <c r="D34" s="150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49">
        <v>20</v>
      </c>
      <c r="U34" s="279" t="s">
        <v>47</v>
      </c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2"/>
      <c r="AK34" s="13"/>
    </row>
    <row r="35" spans="1:37" s="18" customFormat="1" ht="25.25" customHeight="1">
      <c r="A35" s="134"/>
      <c r="B35" s="186"/>
      <c r="C35" s="149"/>
      <c r="D35" s="150"/>
      <c r="E35" s="187"/>
      <c r="F35" s="187"/>
      <c r="G35" s="187"/>
      <c r="H35" s="186"/>
      <c r="I35" s="186"/>
      <c r="J35" s="186"/>
      <c r="K35" s="187"/>
      <c r="L35" s="187"/>
      <c r="M35" s="187"/>
      <c r="N35" s="187"/>
      <c r="O35" s="187"/>
      <c r="P35" s="187"/>
      <c r="Q35" s="187"/>
      <c r="R35" s="187"/>
      <c r="S35" s="187"/>
      <c r="T35" s="149">
        <v>10</v>
      </c>
      <c r="U35" s="279" t="s">
        <v>59</v>
      </c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2"/>
      <c r="AK35" s="13"/>
    </row>
    <row r="36" spans="1:37" s="18" customFormat="1" ht="25.25" customHeight="1">
      <c r="A36" s="134"/>
      <c r="B36" s="188"/>
      <c r="C36" s="149"/>
      <c r="D36" s="150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49">
        <v>20</v>
      </c>
      <c r="U36" s="279" t="s">
        <v>46</v>
      </c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2"/>
      <c r="AK36" s="42"/>
    </row>
    <row r="37" spans="1:37" s="18" customFormat="1" ht="25.25" customHeight="1">
      <c r="A37" s="134"/>
      <c r="B37" s="188"/>
      <c r="C37" s="149"/>
      <c r="D37" s="150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49">
        <v>10</v>
      </c>
      <c r="U37" s="279" t="s">
        <v>40</v>
      </c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2"/>
      <c r="AK37" s="42"/>
    </row>
    <row r="38" spans="1:37" s="110" customFormat="1" ht="38.5" customHeight="1">
      <c r="A38" s="153"/>
      <c r="B38" s="189"/>
      <c r="C38" s="154">
        <f>Controls!O23</f>
        <v>20</v>
      </c>
      <c r="D38" s="155" t="str">
        <f>D$27</f>
        <v>Concepts Subtotal</v>
      </c>
      <c r="E38" s="158"/>
      <c r="F38" s="158"/>
      <c r="G38" s="158"/>
      <c r="H38" s="158"/>
      <c r="I38" s="158"/>
      <c r="J38" s="158"/>
      <c r="K38" s="158"/>
      <c r="L38" s="158"/>
      <c r="M38" s="190"/>
      <c r="N38" s="190"/>
      <c r="O38" s="190"/>
      <c r="P38" s="158"/>
      <c r="Q38" s="158"/>
      <c r="R38" s="158"/>
      <c r="S38" s="158"/>
      <c r="T38" s="154">
        <f>Controls!O24</f>
        <v>100</v>
      </c>
      <c r="U38" s="155" t="str">
        <f>U$27</f>
        <v>Actions Subtotal</v>
      </c>
      <c r="V38" s="154"/>
      <c r="W38" s="157"/>
      <c r="X38" s="158"/>
      <c r="Y38" s="156"/>
      <c r="Z38" s="191"/>
      <c r="AA38" s="191"/>
      <c r="AB38" s="191"/>
      <c r="AC38" s="191"/>
      <c r="AD38" s="191"/>
      <c r="AE38" s="191"/>
      <c r="AF38" s="191"/>
      <c r="AG38" s="192"/>
      <c r="AH38" s="192"/>
      <c r="AI38" s="189"/>
      <c r="AJ38" s="193"/>
      <c r="AK38" s="109"/>
    </row>
    <row r="39" spans="1:37" s="19" customFormat="1" ht="1.5" hidden="1" customHeight="1" thickBot="1">
      <c r="A39" s="83"/>
      <c r="B39" s="84"/>
      <c r="C39" s="85"/>
      <c r="D39" s="84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4"/>
      <c r="AH39" s="84"/>
      <c r="AI39" s="84"/>
      <c r="AJ39" s="86"/>
      <c r="AK39" s="15"/>
    </row>
    <row r="40" spans="1:37" ht="31">
      <c r="A40" s="203"/>
      <c r="B40" s="243" t="s">
        <v>19</v>
      </c>
      <c r="C40" s="208"/>
      <c r="D40" s="209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9"/>
      <c r="AH40" s="209"/>
      <c r="AI40" s="209"/>
      <c r="AJ40" s="244"/>
      <c r="AK40" s="46"/>
    </row>
    <row r="41" spans="1:37" ht="23">
      <c r="A41" s="203"/>
      <c r="B41" s="204" t="str">
        <f>B$21</f>
        <v>Concepts:</v>
      </c>
      <c r="C41" s="245"/>
      <c r="D41" s="206"/>
      <c r="E41" s="207"/>
      <c r="F41" s="207"/>
      <c r="G41" s="207"/>
      <c r="H41" s="207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4" t="str">
        <f>S$21</f>
        <v>Actions:</v>
      </c>
      <c r="T41" s="208"/>
      <c r="U41" s="211"/>
      <c r="V41" s="205"/>
      <c r="W41" s="212"/>
      <c r="X41" s="208"/>
      <c r="Y41" s="208"/>
      <c r="Z41" s="208"/>
      <c r="AA41" s="208"/>
      <c r="AB41" s="208"/>
      <c r="AC41" s="208"/>
      <c r="AD41" s="208"/>
      <c r="AE41" s="208"/>
      <c r="AF41" s="208"/>
      <c r="AG41" s="209"/>
      <c r="AH41" s="209"/>
      <c r="AI41" s="209"/>
      <c r="AJ41" s="213"/>
      <c r="AK41" s="46"/>
    </row>
    <row r="42" spans="1:37" s="24" customFormat="1" ht="21" customHeight="1">
      <c r="A42" s="214"/>
      <c r="B42" s="215"/>
      <c r="C42" s="216" t="s">
        <v>5</v>
      </c>
      <c r="D42" s="217"/>
      <c r="E42" s="218"/>
      <c r="F42" s="218"/>
      <c r="G42" s="218"/>
      <c r="H42" s="218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6" t="s">
        <v>5</v>
      </c>
      <c r="U42" s="246"/>
      <c r="V42" s="216"/>
      <c r="W42" s="246"/>
      <c r="X42" s="219"/>
      <c r="Y42" s="219"/>
      <c r="Z42" s="219"/>
      <c r="AA42" s="219"/>
      <c r="AB42" s="219"/>
      <c r="AC42" s="219"/>
      <c r="AD42" s="219"/>
      <c r="AE42" s="219"/>
      <c r="AF42" s="219"/>
      <c r="AG42" s="215"/>
      <c r="AH42" s="215"/>
      <c r="AI42" s="215"/>
      <c r="AJ42" s="221"/>
      <c r="AK42" s="119"/>
    </row>
    <row r="43" spans="1:37" s="18" customFormat="1" ht="26" customHeight="1">
      <c r="A43" s="203"/>
      <c r="B43" s="247"/>
      <c r="C43" s="223">
        <v>20</v>
      </c>
      <c r="D43" s="281" t="s">
        <v>51</v>
      </c>
      <c r="E43" s="248"/>
      <c r="F43" s="248"/>
      <c r="G43" s="248"/>
      <c r="H43" s="248"/>
      <c r="I43" s="248"/>
      <c r="J43" s="248"/>
      <c r="K43" s="248"/>
      <c r="L43" s="248"/>
      <c r="M43" s="249"/>
      <c r="N43" s="249"/>
      <c r="O43" s="249"/>
      <c r="P43" s="249"/>
      <c r="Q43" s="248"/>
      <c r="R43" s="248"/>
      <c r="S43" s="248"/>
      <c r="T43" s="223">
        <v>30</v>
      </c>
      <c r="U43" s="280" t="s">
        <v>45</v>
      </c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9"/>
      <c r="AK43" s="45"/>
    </row>
    <row r="44" spans="1:37" s="18" customFormat="1" ht="26" customHeight="1">
      <c r="A44" s="203"/>
      <c r="B44" s="247"/>
      <c r="C44" s="223">
        <v>20</v>
      </c>
      <c r="D44" s="280" t="s">
        <v>41</v>
      </c>
      <c r="E44" s="248"/>
      <c r="F44" s="248"/>
      <c r="G44" s="248"/>
      <c r="H44" s="248"/>
      <c r="I44" s="248"/>
      <c r="J44" s="248"/>
      <c r="K44" s="248"/>
      <c r="L44" s="248"/>
      <c r="M44" s="249"/>
      <c r="N44" s="249"/>
      <c r="O44" s="249"/>
      <c r="P44" s="249"/>
      <c r="Q44" s="248"/>
      <c r="R44" s="248"/>
      <c r="S44" s="248"/>
      <c r="T44" s="223">
        <v>30</v>
      </c>
      <c r="U44" s="280" t="s">
        <v>44</v>
      </c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9"/>
      <c r="AK44" s="45"/>
    </row>
    <row r="45" spans="1:37" s="18" customFormat="1" ht="26" customHeight="1">
      <c r="A45" s="203"/>
      <c r="B45" s="247"/>
      <c r="C45" s="223"/>
      <c r="D45" s="228"/>
      <c r="E45" s="248"/>
      <c r="F45" s="248"/>
      <c r="G45" s="248"/>
      <c r="H45" s="248"/>
      <c r="I45" s="248"/>
      <c r="J45" s="248"/>
      <c r="K45" s="248"/>
      <c r="L45" s="248"/>
      <c r="M45" s="249"/>
      <c r="N45" s="249"/>
      <c r="O45" s="249"/>
      <c r="P45" s="249"/>
      <c r="Q45" s="248"/>
      <c r="R45" s="248"/>
      <c r="S45" s="248"/>
      <c r="T45" s="223">
        <v>10</v>
      </c>
      <c r="U45" s="280" t="s">
        <v>42</v>
      </c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9"/>
      <c r="AK45" s="47"/>
    </row>
    <row r="46" spans="1:37" s="18" customFormat="1" ht="26" customHeight="1">
      <c r="A46" s="203"/>
      <c r="B46" s="247"/>
      <c r="C46" s="223"/>
      <c r="D46" s="250"/>
      <c r="E46" s="248"/>
      <c r="F46" s="248"/>
      <c r="G46" s="248"/>
      <c r="H46" s="248"/>
      <c r="I46" s="248"/>
      <c r="J46" s="248"/>
      <c r="K46" s="248"/>
      <c r="L46" s="248"/>
      <c r="M46" s="249"/>
      <c r="N46" s="249"/>
      <c r="O46" s="249"/>
      <c r="P46" s="249"/>
      <c r="Q46" s="248"/>
      <c r="R46" s="248"/>
      <c r="S46" s="248"/>
      <c r="T46" s="223">
        <v>10</v>
      </c>
      <c r="U46" s="280" t="s">
        <v>43</v>
      </c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9"/>
      <c r="AK46" s="47"/>
    </row>
    <row r="47" spans="1:37" s="18" customFormat="1" ht="26" customHeight="1">
      <c r="A47" s="203"/>
      <c r="B47" s="247"/>
      <c r="C47" s="223"/>
      <c r="D47" s="250"/>
      <c r="E47" s="248"/>
      <c r="F47" s="248"/>
      <c r="G47" s="248"/>
      <c r="H47" s="248"/>
      <c r="I47" s="248"/>
      <c r="J47" s="248"/>
      <c r="K47" s="248"/>
      <c r="L47" s="248"/>
      <c r="M47" s="249"/>
      <c r="N47" s="249"/>
      <c r="O47" s="249"/>
      <c r="P47" s="249"/>
      <c r="Q47" s="248"/>
      <c r="R47" s="248"/>
      <c r="S47" s="248"/>
      <c r="T47" s="223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9"/>
      <c r="AK47" s="47"/>
    </row>
    <row r="48" spans="1:37" s="112" customFormat="1" ht="26" customHeight="1">
      <c r="A48" s="251"/>
      <c r="B48" s="252"/>
      <c r="C48" s="253">
        <f>Controls!O25</f>
        <v>40</v>
      </c>
      <c r="D48" s="254" t="str">
        <f>D$27</f>
        <v>Concepts Subtotal</v>
      </c>
      <c r="E48" s="255"/>
      <c r="F48" s="255"/>
      <c r="G48" s="255"/>
      <c r="H48" s="255"/>
      <c r="I48" s="255"/>
      <c r="J48" s="255"/>
      <c r="K48" s="255"/>
      <c r="L48" s="255"/>
      <c r="M48" s="256"/>
      <c r="N48" s="256"/>
      <c r="O48" s="256"/>
      <c r="P48" s="256"/>
      <c r="Q48" s="255"/>
      <c r="R48" s="255"/>
      <c r="S48" s="255"/>
      <c r="T48" s="253">
        <f>Controls!O26</f>
        <v>50</v>
      </c>
      <c r="U48" s="257" t="str">
        <f>U$27</f>
        <v>Actions Subtotal</v>
      </c>
      <c r="V48" s="258"/>
      <c r="W48" s="259"/>
      <c r="X48" s="260"/>
      <c r="Y48" s="260"/>
      <c r="Z48" s="260"/>
      <c r="AA48" s="261"/>
      <c r="AB48" s="261"/>
      <c r="AC48" s="261"/>
      <c r="AD48" s="261"/>
      <c r="AE48" s="261"/>
      <c r="AF48" s="261"/>
      <c r="AG48" s="262"/>
      <c r="AH48" s="262"/>
      <c r="AI48" s="262"/>
      <c r="AJ48" s="263"/>
      <c r="AK48" s="111"/>
    </row>
    <row r="49" spans="1:42" ht="1.5" hidden="1" customHeight="1" thickBot="1">
      <c r="A49" s="87"/>
      <c r="B49" s="80"/>
      <c r="C49" s="79"/>
      <c r="D49" s="80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80"/>
      <c r="AH49" s="80"/>
      <c r="AI49" s="80"/>
      <c r="AJ49" s="81"/>
      <c r="AK49" s="12"/>
    </row>
    <row r="50" spans="1:42" s="92" customFormat="1" ht="30.5" customHeight="1">
      <c r="A50" s="159"/>
      <c r="B50" s="160"/>
      <c r="C50" s="160"/>
      <c r="D50" s="161"/>
      <c r="E50" s="160"/>
      <c r="F50" s="160"/>
      <c r="G50" s="160"/>
      <c r="H50" s="160"/>
      <c r="I50" s="161"/>
      <c r="J50" s="161"/>
      <c r="K50" s="161"/>
      <c r="L50" s="161"/>
      <c r="M50" s="161"/>
      <c r="N50" s="161"/>
      <c r="O50" s="161"/>
      <c r="P50" s="161"/>
      <c r="Q50" s="160"/>
      <c r="R50" s="161"/>
      <c r="S50" s="161"/>
      <c r="T50" s="161"/>
      <c r="U50" s="162"/>
      <c r="V50" s="162"/>
      <c r="W50" s="162"/>
      <c r="X50" s="160"/>
      <c r="Y50" s="161"/>
      <c r="Z50" s="162"/>
      <c r="AA50" s="160"/>
      <c r="AB50" s="161"/>
      <c r="AC50" s="162"/>
      <c r="AD50" s="162"/>
      <c r="AE50" s="162"/>
      <c r="AF50" s="163"/>
      <c r="AG50" s="164" t="s">
        <v>1</v>
      </c>
      <c r="AH50" s="164">
        <f>Controls!O27</f>
        <v>43.650793650793652</v>
      </c>
      <c r="AI50" s="164"/>
      <c r="AJ50" s="165"/>
      <c r="AK50" s="93"/>
    </row>
    <row r="51" spans="1:42" ht="26" customHeight="1">
      <c r="A51" s="87"/>
      <c r="B51" s="132" t="s">
        <v>31</v>
      </c>
      <c r="C51" s="282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128"/>
    </row>
    <row r="52" spans="1:42" s="24" customFormat="1" ht="22.25" customHeight="1">
      <c r="A52" s="123"/>
      <c r="B52" s="114"/>
      <c r="C52" s="301" t="s">
        <v>69</v>
      </c>
      <c r="D52" s="296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4"/>
      <c r="AH52" s="114"/>
      <c r="AI52" s="114"/>
      <c r="AJ52" s="116"/>
      <c r="AK52" s="122"/>
    </row>
    <row r="53" spans="1:42" s="24" customFormat="1" ht="30" customHeight="1">
      <c r="A53" s="124" t="s">
        <v>63</v>
      </c>
      <c r="B53" s="125"/>
      <c r="C53" s="125"/>
      <c r="D53" s="126"/>
      <c r="E53" s="126"/>
      <c r="F53" s="126"/>
      <c r="G53" s="126"/>
      <c r="H53" s="126"/>
      <c r="I53" s="126"/>
      <c r="J53" s="126"/>
      <c r="K53" s="126"/>
      <c r="L53" s="125"/>
      <c r="M53" s="125"/>
      <c r="N53" s="125"/>
      <c r="O53" s="126" t="s">
        <v>64</v>
      </c>
      <c r="P53" s="125"/>
      <c r="Q53" s="125"/>
      <c r="R53" s="126"/>
      <c r="S53" s="126"/>
      <c r="T53" s="126"/>
      <c r="U53" s="126"/>
      <c r="V53" s="126"/>
      <c r="W53" s="126"/>
      <c r="X53" s="126"/>
      <c r="Y53" s="126"/>
      <c r="Z53" s="125"/>
      <c r="AA53" s="125"/>
      <c r="AB53" s="126" t="s">
        <v>65</v>
      </c>
      <c r="AC53" s="125"/>
      <c r="AD53" s="125"/>
      <c r="AE53" s="126"/>
      <c r="AF53" s="126"/>
      <c r="AG53" s="126"/>
      <c r="AH53" s="126"/>
      <c r="AI53" s="126"/>
      <c r="AJ53" s="127"/>
      <c r="AK53" s="120"/>
      <c r="AL53" s="120"/>
      <c r="AM53" s="120"/>
      <c r="AN53" s="121"/>
      <c r="AO53" s="121"/>
      <c r="AP53" s="121"/>
    </row>
    <row r="54" spans="1:42" s="24" customFormat="1" ht="30" customHeight="1">
      <c r="A54" s="129" t="s">
        <v>66</v>
      </c>
      <c r="B54" s="130"/>
      <c r="C54" s="130"/>
      <c r="D54" s="131"/>
      <c r="E54" s="131"/>
      <c r="F54" s="131"/>
      <c r="G54" s="131"/>
      <c r="H54" s="131"/>
      <c r="I54" s="131"/>
      <c r="J54" s="131"/>
      <c r="K54" s="131"/>
      <c r="L54" s="130"/>
      <c r="M54" s="130"/>
      <c r="N54" s="130"/>
      <c r="O54" s="131" t="s">
        <v>67</v>
      </c>
      <c r="P54" s="130"/>
      <c r="Q54" s="130"/>
      <c r="R54" s="131"/>
      <c r="S54" s="131"/>
      <c r="T54" s="131"/>
      <c r="U54" s="131"/>
      <c r="V54" s="131"/>
      <c r="W54" s="131"/>
      <c r="X54" s="131"/>
      <c r="Y54" s="131"/>
      <c r="Z54" s="130"/>
      <c r="AA54" s="130"/>
      <c r="AB54" s="298"/>
      <c r="AC54" s="299"/>
      <c r="AD54" s="299"/>
      <c r="AE54" s="298"/>
      <c r="AF54" s="298"/>
      <c r="AG54" s="298"/>
      <c r="AH54" s="298"/>
      <c r="AI54" s="298"/>
      <c r="AJ54" s="300"/>
      <c r="AK54" s="120"/>
      <c r="AL54" s="120"/>
      <c r="AM54" s="120"/>
      <c r="AN54" s="121"/>
      <c r="AO54" s="121"/>
      <c r="AP54" s="121"/>
    </row>
    <row r="55" spans="1:42" ht="26" customHeight="1"/>
    <row r="56" spans="1:42" ht="26" customHeight="1"/>
    <row r="57" spans="1:42" ht="26" customHeight="1"/>
    <row r="58" spans="1:42" ht="26" customHeight="1"/>
    <row r="59" spans="1:42" ht="26" customHeight="1"/>
    <row r="63" spans="1:42" ht="51" customHeight="1"/>
  </sheetData>
  <sheetProtection selectLockedCells="1"/>
  <mergeCells count="7">
    <mergeCell ref="B16:H16"/>
    <mergeCell ref="B17:H17"/>
    <mergeCell ref="AF4:AG4"/>
    <mergeCell ref="AI4:AJ4"/>
    <mergeCell ref="B13:H13"/>
    <mergeCell ref="B14:H14"/>
    <mergeCell ref="B15:H15"/>
  </mergeCells>
  <printOptions horizontalCentered="1" verticalCentered="1"/>
  <pageMargins left="0.21" right="0.21" top="0" bottom="0" header="0.3" footer="0.21"/>
  <pageSetup scale="49" orientation="portrait"/>
  <headerFooter>
    <oddFooter>&amp;C&amp;"Arial,Regular"&amp;15&amp;K01+028
© Stagen All Rights Reserved</oddFooter>
  </headerFooter>
  <ignoredErrors>
    <ignoredError sqref="AI8" 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Check Box 3">
              <controlPr defaultSize="0" autoFill="0" autoLine="0" autoPict="0">
                <anchor moveWithCells="1">
                  <from>
                    <xdr:col>11</xdr:col>
                    <xdr:colOff>203200</xdr:colOff>
                    <xdr:row>5</xdr:row>
                    <xdr:rowOff>50800</xdr:rowOff>
                  </from>
                  <to>
                    <xdr:col>12</xdr:col>
                    <xdr:colOff>38100</xdr:colOff>
                    <xdr:row>6</xdr:row>
                    <xdr:rowOff>88900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13</xdr:col>
                    <xdr:colOff>266700</xdr:colOff>
                    <xdr:row>5</xdr:row>
                    <xdr:rowOff>50800</xdr:rowOff>
                  </from>
                  <to>
                    <xdr:col>14</xdr:col>
                    <xdr:colOff>25400</xdr:colOff>
                    <xdr:row>6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15</xdr:col>
                    <xdr:colOff>215900</xdr:colOff>
                    <xdr:row>5</xdr:row>
                    <xdr:rowOff>50800</xdr:rowOff>
                  </from>
                  <to>
                    <xdr:col>16</xdr:col>
                    <xdr:colOff>63500</xdr:colOff>
                    <xdr:row>6</xdr:row>
                    <xdr:rowOff>88900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17</xdr:col>
                    <xdr:colOff>215900</xdr:colOff>
                    <xdr:row>5</xdr:row>
                    <xdr:rowOff>50800</xdr:rowOff>
                  </from>
                  <to>
                    <xdr:col>18</xdr:col>
                    <xdr:colOff>50800</xdr:colOff>
                    <xdr:row>6</xdr:row>
                    <xdr:rowOff>88900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19</xdr:col>
                    <xdr:colOff>190500</xdr:colOff>
                    <xdr:row>5</xdr:row>
                    <xdr:rowOff>50800</xdr:rowOff>
                  </from>
                  <to>
                    <xdr:col>20</xdr:col>
                    <xdr:colOff>76200</xdr:colOff>
                    <xdr:row>6</xdr:row>
                    <xdr:rowOff>88900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21</xdr:col>
                    <xdr:colOff>215900</xdr:colOff>
                    <xdr:row>5</xdr:row>
                    <xdr:rowOff>50800</xdr:rowOff>
                  </from>
                  <to>
                    <xdr:col>22</xdr:col>
                    <xdr:colOff>63500</xdr:colOff>
                    <xdr:row>6</xdr:row>
                    <xdr:rowOff>88900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23</xdr:col>
                    <xdr:colOff>215900</xdr:colOff>
                    <xdr:row>5</xdr:row>
                    <xdr:rowOff>50800</xdr:rowOff>
                  </from>
                  <to>
                    <xdr:col>24</xdr:col>
                    <xdr:colOff>50800</xdr:colOff>
                    <xdr:row>6</xdr:row>
                    <xdr:rowOff>88900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25</xdr:col>
                    <xdr:colOff>215900</xdr:colOff>
                    <xdr:row>5</xdr:row>
                    <xdr:rowOff>50800</xdr:rowOff>
                  </from>
                  <to>
                    <xdr:col>26</xdr:col>
                    <xdr:colOff>50800</xdr:colOff>
                    <xdr:row>6</xdr:row>
                    <xdr:rowOff>88900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27</xdr:col>
                    <xdr:colOff>203200</xdr:colOff>
                    <xdr:row>5</xdr:row>
                    <xdr:rowOff>50800</xdr:rowOff>
                  </from>
                  <to>
                    <xdr:col>28</xdr:col>
                    <xdr:colOff>38100</xdr:colOff>
                    <xdr:row>6</xdr:row>
                    <xdr:rowOff>88900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9</xdr:col>
                    <xdr:colOff>215900</xdr:colOff>
                    <xdr:row>7</xdr:row>
                    <xdr:rowOff>50800</xdr:rowOff>
                  </from>
                  <to>
                    <xdr:col>10</xdr:col>
                    <xdr:colOff>63500</xdr:colOff>
                    <xdr:row>8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11</xdr:col>
                    <xdr:colOff>203200</xdr:colOff>
                    <xdr:row>7</xdr:row>
                    <xdr:rowOff>50800</xdr:rowOff>
                  </from>
                  <to>
                    <xdr:col>12</xdr:col>
                    <xdr:colOff>38100</xdr:colOff>
                    <xdr:row>8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13</xdr:col>
                    <xdr:colOff>266700</xdr:colOff>
                    <xdr:row>7</xdr:row>
                    <xdr:rowOff>50800</xdr:rowOff>
                  </from>
                  <to>
                    <xdr:col>14</xdr:col>
                    <xdr:colOff>25400</xdr:colOff>
                    <xdr:row>8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15</xdr:col>
                    <xdr:colOff>215900</xdr:colOff>
                    <xdr:row>7</xdr:row>
                    <xdr:rowOff>50800</xdr:rowOff>
                  </from>
                  <to>
                    <xdr:col>16</xdr:col>
                    <xdr:colOff>63500</xdr:colOff>
                    <xdr:row>8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17</xdr:col>
                    <xdr:colOff>215900</xdr:colOff>
                    <xdr:row>7</xdr:row>
                    <xdr:rowOff>50800</xdr:rowOff>
                  </from>
                  <to>
                    <xdr:col>18</xdr:col>
                    <xdr:colOff>50800</xdr:colOff>
                    <xdr:row>8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19</xdr:col>
                    <xdr:colOff>190500</xdr:colOff>
                    <xdr:row>7</xdr:row>
                    <xdr:rowOff>50800</xdr:rowOff>
                  </from>
                  <to>
                    <xdr:col>20</xdr:col>
                    <xdr:colOff>76200</xdr:colOff>
                    <xdr:row>8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21</xdr:col>
                    <xdr:colOff>215900</xdr:colOff>
                    <xdr:row>7</xdr:row>
                    <xdr:rowOff>50800</xdr:rowOff>
                  </from>
                  <to>
                    <xdr:col>22</xdr:col>
                    <xdr:colOff>63500</xdr:colOff>
                    <xdr:row>8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23</xdr:col>
                    <xdr:colOff>215900</xdr:colOff>
                    <xdr:row>7</xdr:row>
                    <xdr:rowOff>50800</xdr:rowOff>
                  </from>
                  <to>
                    <xdr:col>24</xdr:col>
                    <xdr:colOff>50800</xdr:colOff>
                    <xdr:row>8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25</xdr:col>
                    <xdr:colOff>215900</xdr:colOff>
                    <xdr:row>7</xdr:row>
                    <xdr:rowOff>50800</xdr:rowOff>
                  </from>
                  <to>
                    <xdr:col>26</xdr:col>
                    <xdr:colOff>50800</xdr:colOff>
                    <xdr:row>8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27</xdr:col>
                    <xdr:colOff>203200</xdr:colOff>
                    <xdr:row>7</xdr:row>
                    <xdr:rowOff>50800</xdr:rowOff>
                  </from>
                  <to>
                    <xdr:col>28</xdr:col>
                    <xdr:colOff>38100</xdr:colOff>
                    <xdr:row>8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7" r:id="rId22" name="Check Box 43">
              <controlPr defaultSize="0" autoFill="0" autoLine="0" autoPict="0">
                <anchor moveWithCells="1">
                  <from>
                    <xdr:col>11</xdr:col>
                    <xdr:colOff>203200</xdr:colOff>
                    <xdr:row>9</xdr:row>
                    <xdr:rowOff>0</xdr:rowOff>
                  </from>
                  <to>
                    <xdr:col>12</xdr:col>
                    <xdr:colOff>25400</xdr:colOff>
                    <xdr:row>10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15</xdr:col>
                    <xdr:colOff>215900</xdr:colOff>
                    <xdr:row>9</xdr:row>
                    <xdr:rowOff>0</xdr:rowOff>
                  </from>
                  <to>
                    <xdr:col>16</xdr:col>
                    <xdr:colOff>63500</xdr:colOff>
                    <xdr:row>10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1" r:id="rId24" name="Check Box 47">
              <controlPr defaultSize="0" autoFill="0" autoLine="0" autoPict="0">
                <anchor moveWithCells="1">
                  <from>
                    <xdr:col>19</xdr:col>
                    <xdr:colOff>190500</xdr:colOff>
                    <xdr:row>9</xdr:row>
                    <xdr:rowOff>0</xdr:rowOff>
                  </from>
                  <to>
                    <xdr:col>20</xdr:col>
                    <xdr:colOff>76200</xdr:colOff>
                    <xdr:row>10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73" r:id="rId25" name="Check Box 49">
              <controlPr defaultSize="0" autoFill="0" autoLine="0" autoPict="0">
                <anchor moveWithCells="1">
                  <from>
                    <xdr:col>23</xdr:col>
                    <xdr:colOff>215900</xdr:colOff>
                    <xdr:row>9</xdr:row>
                    <xdr:rowOff>0</xdr:rowOff>
                  </from>
                  <to>
                    <xdr:col>24</xdr:col>
                    <xdr:colOff>50800</xdr:colOff>
                    <xdr:row>10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0" r:id="rId26" name="Check Box 76">
              <controlPr defaultSize="0" autoFill="0" autoLine="0" autoPict="0">
                <anchor moveWithCells="1">
                  <from>
                    <xdr:col>0</xdr:col>
                    <xdr:colOff>76200</xdr:colOff>
                    <xdr:row>22</xdr:row>
                    <xdr:rowOff>63500</xdr:rowOff>
                  </from>
                  <to>
                    <xdr:col>2</xdr:col>
                    <xdr:colOff>114300</xdr:colOff>
                    <xdr:row>22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1" r:id="rId27" name="Check Box 77">
              <controlPr defaultSize="0" autoFill="0" autoLine="0" autoPict="0">
                <anchor moveWithCells="1">
                  <from>
                    <xdr:col>0</xdr:col>
                    <xdr:colOff>76200</xdr:colOff>
                    <xdr:row>23</xdr:row>
                    <xdr:rowOff>12700</xdr:rowOff>
                  </from>
                  <to>
                    <xdr:col>2</xdr:col>
                    <xdr:colOff>114300</xdr:colOff>
                    <xdr:row>23</xdr:row>
                    <xdr:rowOff>254000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2" r:id="rId28" name="Check Box 78">
              <controlPr defaultSize="0" autoFill="0" autoLine="0" autoPict="0">
                <anchor moveWithCells="1">
                  <from>
                    <xdr:col>0</xdr:col>
                    <xdr:colOff>76200</xdr:colOff>
                    <xdr:row>24</xdr:row>
                    <xdr:rowOff>0</xdr:rowOff>
                  </from>
                  <to>
                    <xdr:col>2</xdr:col>
                    <xdr:colOff>114300</xdr:colOff>
                    <xdr:row>24</xdr:row>
                    <xdr:rowOff>254000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6" r:id="rId29" name="Check Box 82">
              <controlPr defaultSize="0" autoFill="0" autoLine="0" autoPict="0">
                <anchor moveWithCells="1">
                  <from>
                    <xdr:col>17</xdr:col>
                    <xdr:colOff>444500</xdr:colOff>
                    <xdr:row>22</xdr:row>
                    <xdr:rowOff>63500</xdr:rowOff>
                  </from>
                  <to>
                    <xdr:col>19</xdr:col>
                    <xdr:colOff>101600</xdr:colOff>
                    <xdr:row>22</xdr:row>
                    <xdr:rowOff>254000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07" r:id="rId30" name="Check Box 83">
              <controlPr defaultSize="0" autoFill="0" autoLine="0" autoPict="0">
                <anchor moveWithCells="1">
                  <from>
                    <xdr:col>17</xdr:col>
                    <xdr:colOff>444500</xdr:colOff>
                    <xdr:row>23</xdr:row>
                    <xdr:rowOff>0</xdr:rowOff>
                  </from>
                  <to>
                    <xdr:col>19</xdr:col>
                    <xdr:colOff>101600</xdr:colOff>
                    <xdr:row>23</xdr:row>
                    <xdr:rowOff>279400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2" r:id="rId31" name="Check Box 88">
              <controlPr defaultSize="0" autoFill="0" autoLine="0" autoPict="0">
                <anchor moveWithCells="1">
                  <from>
                    <xdr:col>0</xdr:col>
                    <xdr:colOff>76200</xdr:colOff>
                    <xdr:row>30</xdr:row>
                    <xdr:rowOff>25400</xdr:rowOff>
                  </from>
                  <to>
                    <xdr:col>2</xdr:col>
                    <xdr:colOff>127000</xdr:colOff>
                    <xdr:row>30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7" r:id="rId32" name="Check Box 93">
              <controlPr defaultSize="0" autoFill="0" autoLine="0" autoPict="0">
                <anchor moveWithCells="1">
                  <from>
                    <xdr:col>17</xdr:col>
                    <xdr:colOff>444500</xdr:colOff>
                    <xdr:row>30</xdr:row>
                    <xdr:rowOff>12700</xdr:rowOff>
                  </from>
                  <to>
                    <xdr:col>19</xdr:col>
                    <xdr:colOff>63500</xdr:colOff>
                    <xdr:row>30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8" r:id="rId33" name="Check Box 94">
              <controlPr defaultSize="0" autoFill="0" autoLine="0" autoPict="0">
                <anchor moveWithCells="1">
                  <from>
                    <xdr:col>17</xdr:col>
                    <xdr:colOff>444500</xdr:colOff>
                    <xdr:row>31</xdr:row>
                    <xdr:rowOff>12700</xdr:rowOff>
                  </from>
                  <to>
                    <xdr:col>19</xdr:col>
                    <xdr:colOff>63500</xdr:colOff>
                    <xdr:row>31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19" r:id="rId34" name="Check Box 95">
              <controlPr defaultSize="0" autoFill="0" autoLine="0" autoPict="0">
                <anchor moveWithCells="1">
                  <from>
                    <xdr:col>17</xdr:col>
                    <xdr:colOff>444500</xdr:colOff>
                    <xdr:row>32</xdr:row>
                    <xdr:rowOff>12700</xdr:rowOff>
                  </from>
                  <to>
                    <xdr:col>19</xdr:col>
                    <xdr:colOff>63500</xdr:colOff>
                    <xdr:row>32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0" r:id="rId35" name="Check Box 96">
              <controlPr defaultSize="0" autoFill="0" autoLine="0" autoPict="0">
                <anchor moveWithCells="1">
                  <from>
                    <xdr:col>17</xdr:col>
                    <xdr:colOff>444500</xdr:colOff>
                    <xdr:row>33</xdr:row>
                    <xdr:rowOff>0</xdr:rowOff>
                  </from>
                  <to>
                    <xdr:col>19</xdr:col>
                    <xdr:colOff>63500</xdr:colOff>
                    <xdr:row>33</xdr:row>
                    <xdr:rowOff>279400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1" r:id="rId36" name="Check Box 97">
              <controlPr defaultSize="0" autoFill="0" autoLine="0" autoPict="0">
                <anchor moveWithCells="1">
                  <from>
                    <xdr:col>0</xdr:col>
                    <xdr:colOff>88900</xdr:colOff>
                    <xdr:row>42</xdr:row>
                    <xdr:rowOff>38100</xdr:rowOff>
                  </from>
                  <to>
                    <xdr:col>2</xdr:col>
                    <xdr:colOff>50800</xdr:colOff>
                    <xdr:row>42</xdr:row>
                    <xdr:rowOff>228600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2" r:id="rId37" name="Check Box 98">
              <controlPr defaultSize="0" autoFill="0" autoLine="0" autoPict="0">
                <anchor moveWithCells="1">
                  <from>
                    <xdr:col>0</xdr:col>
                    <xdr:colOff>88900</xdr:colOff>
                    <xdr:row>43</xdr:row>
                    <xdr:rowOff>25400</xdr:rowOff>
                  </from>
                  <to>
                    <xdr:col>2</xdr:col>
                    <xdr:colOff>50800</xdr:colOff>
                    <xdr:row>43</xdr:row>
                    <xdr:rowOff>254000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5" r:id="rId38" name="Check Box 101">
              <controlPr defaultSize="0" autoFill="0" autoLine="0" autoPict="0">
                <anchor moveWithCells="1">
                  <from>
                    <xdr:col>17</xdr:col>
                    <xdr:colOff>444500</xdr:colOff>
                    <xdr:row>42</xdr:row>
                    <xdr:rowOff>63500</xdr:rowOff>
                  </from>
                  <to>
                    <xdr:col>19</xdr:col>
                    <xdr:colOff>152400</xdr:colOff>
                    <xdr:row>42</xdr:row>
                    <xdr:rowOff>254000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6" r:id="rId39" name="Check Box 102">
              <controlPr defaultSize="0" autoFill="0" autoLine="0" autoPict="0">
                <anchor moveWithCells="1">
                  <from>
                    <xdr:col>17</xdr:col>
                    <xdr:colOff>444500</xdr:colOff>
                    <xdr:row>43</xdr:row>
                    <xdr:rowOff>63500</xdr:rowOff>
                  </from>
                  <to>
                    <xdr:col>19</xdr:col>
                    <xdr:colOff>152400</xdr:colOff>
                    <xdr:row>43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27" r:id="rId40" name="Check Box 103">
              <controlPr defaultSize="0" autoFill="0" autoLine="0" autoPict="0">
                <anchor moveWithCells="1">
                  <from>
                    <xdr:col>17</xdr:col>
                    <xdr:colOff>444500</xdr:colOff>
                    <xdr:row>44</xdr:row>
                    <xdr:rowOff>38100</xdr:rowOff>
                  </from>
                  <to>
                    <xdr:col>19</xdr:col>
                    <xdr:colOff>152400</xdr:colOff>
                    <xdr:row>44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8" r:id="rId41" name="Check Box 114">
              <controlPr defaultSize="0" autoFill="0" autoLine="0" autoPict="0">
                <anchor moveWithCells="1">
                  <from>
                    <xdr:col>9</xdr:col>
                    <xdr:colOff>215900</xdr:colOff>
                    <xdr:row>8</xdr:row>
                    <xdr:rowOff>50800</xdr:rowOff>
                  </from>
                  <to>
                    <xdr:col>10</xdr:col>
                    <xdr:colOff>63500</xdr:colOff>
                    <xdr:row>9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39" r:id="rId42" name="Check Box 115">
              <controlPr defaultSize="0" autoFill="0" autoLine="0" autoPict="0">
                <anchor moveWithCells="1">
                  <from>
                    <xdr:col>11</xdr:col>
                    <xdr:colOff>203200</xdr:colOff>
                    <xdr:row>8</xdr:row>
                    <xdr:rowOff>50800</xdr:rowOff>
                  </from>
                  <to>
                    <xdr:col>12</xdr:col>
                    <xdr:colOff>38100</xdr:colOff>
                    <xdr:row>9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0" r:id="rId43" name="Check Box 116">
              <controlPr defaultSize="0" autoFill="0" autoLine="0" autoPict="0">
                <anchor moveWithCells="1">
                  <from>
                    <xdr:col>13</xdr:col>
                    <xdr:colOff>266700</xdr:colOff>
                    <xdr:row>8</xdr:row>
                    <xdr:rowOff>50800</xdr:rowOff>
                  </from>
                  <to>
                    <xdr:col>14</xdr:col>
                    <xdr:colOff>25400</xdr:colOff>
                    <xdr:row>9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1" r:id="rId44" name="Check Box 117">
              <controlPr defaultSize="0" autoFill="0" autoLine="0" autoPict="0">
                <anchor moveWithCells="1">
                  <from>
                    <xdr:col>15</xdr:col>
                    <xdr:colOff>215900</xdr:colOff>
                    <xdr:row>8</xdr:row>
                    <xdr:rowOff>50800</xdr:rowOff>
                  </from>
                  <to>
                    <xdr:col>16</xdr:col>
                    <xdr:colOff>63500</xdr:colOff>
                    <xdr:row>9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2" r:id="rId45" name="Check Box 118">
              <controlPr defaultSize="0" autoFill="0" autoLine="0" autoPict="0">
                <anchor moveWithCells="1">
                  <from>
                    <xdr:col>17</xdr:col>
                    <xdr:colOff>215900</xdr:colOff>
                    <xdr:row>8</xdr:row>
                    <xdr:rowOff>50800</xdr:rowOff>
                  </from>
                  <to>
                    <xdr:col>18</xdr:col>
                    <xdr:colOff>50800</xdr:colOff>
                    <xdr:row>9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3" r:id="rId46" name="Check Box 119">
              <controlPr defaultSize="0" autoFill="0" autoLine="0" autoPict="0">
                <anchor moveWithCells="1">
                  <from>
                    <xdr:col>19</xdr:col>
                    <xdr:colOff>190500</xdr:colOff>
                    <xdr:row>8</xdr:row>
                    <xdr:rowOff>50800</xdr:rowOff>
                  </from>
                  <to>
                    <xdr:col>20</xdr:col>
                    <xdr:colOff>76200</xdr:colOff>
                    <xdr:row>9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4" r:id="rId47" name="Check Box 120">
              <controlPr defaultSize="0" autoFill="0" autoLine="0" autoPict="0">
                <anchor moveWithCells="1">
                  <from>
                    <xdr:col>21</xdr:col>
                    <xdr:colOff>215900</xdr:colOff>
                    <xdr:row>8</xdr:row>
                    <xdr:rowOff>50800</xdr:rowOff>
                  </from>
                  <to>
                    <xdr:col>22</xdr:col>
                    <xdr:colOff>63500</xdr:colOff>
                    <xdr:row>9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5" r:id="rId48" name="Check Box 121">
              <controlPr defaultSize="0" autoFill="0" autoLine="0" autoPict="0">
                <anchor moveWithCells="1">
                  <from>
                    <xdr:col>23</xdr:col>
                    <xdr:colOff>215900</xdr:colOff>
                    <xdr:row>8</xdr:row>
                    <xdr:rowOff>50800</xdr:rowOff>
                  </from>
                  <to>
                    <xdr:col>24</xdr:col>
                    <xdr:colOff>50800</xdr:colOff>
                    <xdr:row>9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6" r:id="rId49" name="Check Box 122">
              <controlPr defaultSize="0" autoFill="0" autoLine="0" autoPict="0">
                <anchor moveWithCells="1">
                  <from>
                    <xdr:col>25</xdr:col>
                    <xdr:colOff>215900</xdr:colOff>
                    <xdr:row>8</xdr:row>
                    <xdr:rowOff>50800</xdr:rowOff>
                  </from>
                  <to>
                    <xdr:col>26</xdr:col>
                    <xdr:colOff>50800</xdr:colOff>
                    <xdr:row>9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47" r:id="rId50" name="Check Box 123">
              <controlPr defaultSize="0" autoFill="0" autoLine="0" autoPict="0">
                <anchor moveWithCells="1">
                  <from>
                    <xdr:col>27</xdr:col>
                    <xdr:colOff>203200</xdr:colOff>
                    <xdr:row>8</xdr:row>
                    <xdr:rowOff>50800</xdr:rowOff>
                  </from>
                  <to>
                    <xdr:col>28</xdr:col>
                    <xdr:colOff>38100</xdr:colOff>
                    <xdr:row>9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50" r:id="rId51" name="Check Box 126">
              <controlPr defaultSize="0" autoFill="0" autoLine="0" autoPict="0">
                <anchor moveWithCells="1">
                  <from>
                    <xdr:col>9</xdr:col>
                    <xdr:colOff>215900</xdr:colOff>
                    <xdr:row>5</xdr:row>
                    <xdr:rowOff>50800</xdr:rowOff>
                  </from>
                  <to>
                    <xdr:col>10</xdr:col>
                    <xdr:colOff>63500</xdr:colOff>
                    <xdr:row>6</xdr:row>
                    <xdr:rowOff>88900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51" r:id="rId52" name="Check Box 127">
              <controlPr defaultSize="0" autoFill="0" autoLine="0" autoPict="0">
                <anchor moveWithCells="1">
                  <from>
                    <xdr:col>17</xdr:col>
                    <xdr:colOff>444500</xdr:colOff>
                    <xdr:row>34</xdr:row>
                    <xdr:rowOff>0</xdr:rowOff>
                  </from>
                  <to>
                    <xdr:col>19</xdr:col>
                    <xdr:colOff>63500</xdr:colOff>
                    <xdr:row>34</xdr:row>
                    <xdr:rowOff>279400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56" r:id="rId53" name="Check Box 132">
              <controlPr defaultSize="0" autoFill="0" autoLine="0" autoPict="0">
                <anchor moveWithCells="1">
                  <from>
                    <xdr:col>17</xdr:col>
                    <xdr:colOff>444500</xdr:colOff>
                    <xdr:row>35</xdr:row>
                    <xdr:rowOff>0</xdr:rowOff>
                  </from>
                  <to>
                    <xdr:col>19</xdr:col>
                    <xdr:colOff>63500</xdr:colOff>
                    <xdr:row>35</xdr:row>
                    <xdr:rowOff>266700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57" r:id="rId54" name="Check Box 133">
              <controlPr defaultSize="0" autoFill="0" autoLine="0" autoPict="0">
                <anchor moveWithCells="1">
                  <from>
                    <xdr:col>17</xdr:col>
                    <xdr:colOff>444500</xdr:colOff>
                    <xdr:row>45</xdr:row>
                    <xdr:rowOff>25400</xdr:rowOff>
                  </from>
                  <to>
                    <xdr:col>19</xdr:col>
                    <xdr:colOff>152400</xdr:colOff>
                    <xdr:row>45</xdr:row>
                    <xdr:rowOff>215900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4" r:id="rId55" name="Check Box 160">
              <controlPr defaultSize="0" autoFill="0" autoLine="0" autoPict="0">
                <anchor moveWithCells="1">
                  <from>
                    <xdr:col>29</xdr:col>
                    <xdr:colOff>215900</xdr:colOff>
                    <xdr:row>5</xdr:row>
                    <xdr:rowOff>50800</xdr:rowOff>
                  </from>
                  <to>
                    <xdr:col>30</xdr:col>
                    <xdr:colOff>50800</xdr:colOff>
                    <xdr:row>6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5" r:id="rId56" name="Check Box 161">
              <controlPr defaultSize="0" autoFill="0" autoLine="0" autoPict="0">
                <anchor moveWithCells="1">
                  <from>
                    <xdr:col>29</xdr:col>
                    <xdr:colOff>215900</xdr:colOff>
                    <xdr:row>7</xdr:row>
                    <xdr:rowOff>50800</xdr:rowOff>
                  </from>
                  <to>
                    <xdr:col>30</xdr:col>
                    <xdr:colOff>50800</xdr:colOff>
                    <xdr:row>8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7" r:id="rId57" name="Check Box 163">
              <controlPr defaultSize="0" autoFill="0" autoLine="0" autoPict="0">
                <anchor moveWithCells="1">
                  <from>
                    <xdr:col>27</xdr:col>
                    <xdr:colOff>203200</xdr:colOff>
                    <xdr:row>9</xdr:row>
                    <xdr:rowOff>0</xdr:rowOff>
                  </from>
                  <to>
                    <xdr:col>28</xdr:col>
                    <xdr:colOff>38100</xdr:colOff>
                    <xdr:row>10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89" r:id="rId58" name="Check Box 165">
              <controlPr defaultSize="0" autoFill="0" autoLine="0" autoPict="0">
                <anchor moveWithCells="1">
                  <from>
                    <xdr:col>29</xdr:col>
                    <xdr:colOff>215900</xdr:colOff>
                    <xdr:row>8</xdr:row>
                    <xdr:rowOff>50800</xdr:rowOff>
                  </from>
                  <to>
                    <xdr:col>30</xdr:col>
                    <xdr:colOff>50800</xdr:colOff>
                    <xdr:row>9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71" r:id="rId59" name="Check Box 747">
              <controlPr defaultSize="0" autoFill="0" autoLine="0" autoPict="0">
                <anchor moveWithCells="1">
                  <from>
                    <xdr:col>31</xdr:col>
                    <xdr:colOff>215900</xdr:colOff>
                    <xdr:row>5</xdr:row>
                    <xdr:rowOff>50800</xdr:rowOff>
                  </from>
                  <to>
                    <xdr:col>32</xdr:col>
                    <xdr:colOff>76200</xdr:colOff>
                    <xdr:row>6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72" r:id="rId60" name="Check Box 748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50800</xdr:rowOff>
                  </from>
                  <to>
                    <xdr:col>32</xdr:col>
                    <xdr:colOff>76200</xdr:colOff>
                    <xdr:row>8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76" r:id="rId61" name="Check Box 752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50800</xdr:rowOff>
                  </from>
                  <to>
                    <xdr:col>32</xdr:col>
                    <xdr:colOff>76200</xdr:colOff>
                    <xdr:row>9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77" r:id="rId62" name="Check Box 753">
              <controlPr defaultSize="0" autoFill="0" autoLine="0" autoPict="0">
                <anchor moveWithCells="1">
                  <from>
                    <xdr:col>11</xdr:col>
                    <xdr:colOff>203200</xdr:colOff>
                    <xdr:row>6</xdr:row>
                    <xdr:rowOff>50800</xdr:rowOff>
                  </from>
                  <to>
                    <xdr:col>12</xdr:col>
                    <xdr:colOff>38100</xdr:colOff>
                    <xdr:row>7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78" r:id="rId63" name="Check Box 754">
              <controlPr defaultSize="0" autoFill="0" autoLine="0" autoPict="0">
                <anchor moveWithCells="1">
                  <from>
                    <xdr:col>13</xdr:col>
                    <xdr:colOff>266700</xdr:colOff>
                    <xdr:row>6</xdr:row>
                    <xdr:rowOff>50800</xdr:rowOff>
                  </from>
                  <to>
                    <xdr:col>14</xdr:col>
                    <xdr:colOff>25400</xdr:colOff>
                    <xdr:row>7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79" r:id="rId64" name="Check Box 755">
              <controlPr defaultSize="0" autoFill="0" autoLine="0" autoPict="0">
                <anchor moveWithCells="1">
                  <from>
                    <xdr:col>15</xdr:col>
                    <xdr:colOff>215900</xdr:colOff>
                    <xdr:row>6</xdr:row>
                    <xdr:rowOff>50800</xdr:rowOff>
                  </from>
                  <to>
                    <xdr:col>16</xdr:col>
                    <xdr:colOff>63500</xdr:colOff>
                    <xdr:row>7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80" r:id="rId65" name="Check Box 756">
              <controlPr defaultSize="0" autoFill="0" autoLine="0" autoPict="0">
                <anchor moveWithCells="1">
                  <from>
                    <xdr:col>17</xdr:col>
                    <xdr:colOff>215900</xdr:colOff>
                    <xdr:row>6</xdr:row>
                    <xdr:rowOff>50800</xdr:rowOff>
                  </from>
                  <to>
                    <xdr:col>18</xdr:col>
                    <xdr:colOff>50800</xdr:colOff>
                    <xdr:row>7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81" r:id="rId66" name="Check Box 757">
              <controlPr defaultSize="0" autoFill="0" autoLine="0" autoPict="0">
                <anchor moveWithCells="1">
                  <from>
                    <xdr:col>19</xdr:col>
                    <xdr:colOff>190500</xdr:colOff>
                    <xdr:row>6</xdr:row>
                    <xdr:rowOff>50800</xdr:rowOff>
                  </from>
                  <to>
                    <xdr:col>20</xdr:col>
                    <xdr:colOff>76200</xdr:colOff>
                    <xdr:row>7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82" r:id="rId67" name="Check Box 758">
              <controlPr defaultSize="0" autoFill="0" autoLine="0" autoPict="0">
                <anchor moveWithCells="1">
                  <from>
                    <xdr:col>21</xdr:col>
                    <xdr:colOff>215900</xdr:colOff>
                    <xdr:row>6</xdr:row>
                    <xdr:rowOff>50800</xdr:rowOff>
                  </from>
                  <to>
                    <xdr:col>22</xdr:col>
                    <xdr:colOff>63500</xdr:colOff>
                    <xdr:row>7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83" r:id="rId68" name="Check Box 759">
              <controlPr defaultSize="0" autoFill="0" autoLine="0" autoPict="0">
                <anchor moveWithCells="1">
                  <from>
                    <xdr:col>23</xdr:col>
                    <xdr:colOff>215900</xdr:colOff>
                    <xdr:row>6</xdr:row>
                    <xdr:rowOff>50800</xdr:rowOff>
                  </from>
                  <to>
                    <xdr:col>24</xdr:col>
                    <xdr:colOff>50800</xdr:colOff>
                    <xdr:row>7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84" r:id="rId69" name="Check Box 760">
              <controlPr defaultSize="0" autoFill="0" autoLine="0" autoPict="0">
                <anchor moveWithCells="1">
                  <from>
                    <xdr:col>25</xdr:col>
                    <xdr:colOff>215900</xdr:colOff>
                    <xdr:row>6</xdr:row>
                    <xdr:rowOff>50800</xdr:rowOff>
                  </from>
                  <to>
                    <xdr:col>26</xdr:col>
                    <xdr:colOff>50800</xdr:colOff>
                    <xdr:row>7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85" r:id="rId70" name="Check Box 761">
              <controlPr defaultSize="0" autoFill="0" autoLine="0" autoPict="0">
                <anchor moveWithCells="1">
                  <from>
                    <xdr:col>27</xdr:col>
                    <xdr:colOff>203200</xdr:colOff>
                    <xdr:row>6</xdr:row>
                    <xdr:rowOff>50800</xdr:rowOff>
                  </from>
                  <to>
                    <xdr:col>28</xdr:col>
                    <xdr:colOff>38100</xdr:colOff>
                    <xdr:row>7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86" r:id="rId71" name="Check Box 762">
              <controlPr defaultSize="0" autoFill="0" autoLine="0" autoPict="0">
                <anchor moveWithCells="1">
                  <from>
                    <xdr:col>9</xdr:col>
                    <xdr:colOff>215900</xdr:colOff>
                    <xdr:row>6</xdr:row>
                    <xdr:rowOff>50800</xdr:rowOff>
                  </from>
                  <to>
                    <xdr:col>10</xdr:col>
                    <xdr:colOff>63500</xdr:colOff>
                    <xdr:row>7</xdr:row>
                    <xdr:rowOff>101600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87" r:id="rId72" name="Check Box 763">
              <controlPr defaultSize="0" autoFill="0" autoLine="0" autoPict="0">
                <anchor moveWithCells="1">
                  <from>
                    <xdr:col>29</xdr:col>
                    <xdr:colOff>215900</xdr:colOff>
                    <xdr:row>6</xdr:row>
                    <xdr:rowOff>50800</xdr:rowOff>
                  </from>
                  <to>
                    <xdr:col>30</xdr:col>
                    <xdr:colOff>50800</xdr:colOff>
                    <xdr:row>7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88" r:id="rId73" name="Check Box 764">
              <controlPr defaultSize="0" autoFill="0" autoLine="0" autoPict="0">
                <anchor moveWithCells="1">
                  <from>
                    <xdr:col>31</xdr:col>
                    <xdr:colOff>215900</xdr:colOff>
                    <xdr:row>6</xdr:row>
                    <xdr:rowOff>50800</xdr:rowOff>
                  </from>
                  <to>
                    <xdr:col>32</xdr:col>
                    <xdr:colOff>76200</xdr:colOff>
                    <xdr:row>7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95" r:id="rId74" name="Check Box 771">
              <controlPr defaultSize="0" autoFill="0" autoLine="0" autoPict="0">
                <anchor moveWithCells="1">
                  <from>
                    <xdr:col>17</xdr:col>
                    <xdr:colOff>444500</xdr:colOff>
                    <xdr:row>36</xdr:row>
                    <xdr:rowOff>0</xdr:rowOff>
                  </from>
                  <to>
                    <xdr:col>19</xdr:col>
                    <xdr:colOff>63500</xdr:colOff>
                    <xdr:row>36</xdr:row>
                    <xdr:rowOff>266700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02" r:id="rId75" name="Check Box 778">
              <controlPr defaultSize="0" autoFill="0" autoLine="0" autoPict="0">
                <anchor moveWithCells="1">
                  <from>
                    <xdr:col>17</xdr:col>
                    <xdr:colOff>444500</xdr:colOff>
                    <xdr:row>24</xdr:row>
                    <xdr:rowOff>12700</xdr:rowOff>
                  </from>
                  <to>
                    <xdr:col>19</xdr:col>
                    <xdr:colOff>190500</xdr:colOff>
                    <xdr:row>24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06" r:id="rId76" name="Check Box 782">
              <controlPr defaultSize="0" autoFill="0" autoLine="0" autoPict="0">
                <anchor moveWithCells="1">
                  <from>
                    <xdr:col>9</xdr:col>
                    <xdr:colOff>215900</xdr:colOff>
                    <xdr:row>12</xdr:row>
                    <xdr:rowOff>0</xdr:rowOff>
                  </from>
                  <to>
                    <xdr:col>10</xdr:col>
                    <xdr:colOff>63500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07" r:id="rId77" name="Check Box 783">
              <controlPr defaultSize="0" autoFill="0" autoLine="0" autoPict="0">
                <anchor moveWithCells="1">
                  <from>
                    <xdr:col>11</xdr:col>
                    <xdr:colOff>203200</xdr:colOff>
                    <xdr:row>12</xdr:row>
                    <xdr:rowOff>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09" r:id="rId78" name="Check Box 785">
              <controlPr defaultSize="0" autoFill="0" autoLine="0" autoPict="0">
                <anchor moveWithCells="1">
                  <from>
                    <xdr:col>13</xdr:col>
                    <xdr:colOff>266700</xdr:colOff>
                    <xdr:row>12</xdr:row>
                    <xdr:rowOff>0</xdr:rowOff>
                  </from>
                  <to>
                    <xdr:col>14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10" r:id="rId79" name="Check Box 786">
              <controlPr defaultSize="0" autoFill="0" autoLine="0" autoPict="0">
                <anchor moveWithCells="1">
                  <from>
                    <xdr:col>15</xdr:col>
                    <xdr:colOff>215900</xdr:colOff>
                    <xdr:row>12</xdr:row>
                    <xdr:rowOff>0</xdr:rowOff>
                  </from>
                  <to>
                    <xdr:col>16</xdr:col>
                    <xdr:colOff>63500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12" r:id="rId80" name="Check Box 788">
              <controlPr defaultSize="0" autoFill="0" autoLine="0" autoPict="0">
                <anchor moveWithCells="1">
                  <from>
                    <xdr:col>17</xdr:col>
                    <xdr:colOff>215900</xdr:colOff>
                    <xdr:row>12</xdr:row>
                    <xdr:rowOff>0</xdr:rowOff>
                  </from>
                  <to>
                    <xdr:col>18</xdr:col>
                    <xdr:colOff>50800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15" r:id="rId81" name="Check Box 791">
              <controlPr defaultSize="0" autoFill="0" autoLine="0" autoPict="0">
                <anchor moveWithCells="1">
                  <from>
                    <xdr:col>19</xdr:col>
                    <xdr:colOff>190500</xdr:colOff>
                    <xdr:row>12</xdr:row>
                    <xdr:rowOff>0</xdr:rowOff>
                  </from>
                  <to>
                    <xdr:col>20</xdr:col>
                    <xdr:colOff>76200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16" r:id="rId82" name="Check Box 792">
              <controlPr defaultSize="0" autoFill="0" autoLine="0" autoPict="0">
                <anchor moveWithCells="1">
                  <from>
                    <xdr:col>21</xdr:col>
                    <xdr:colOff>215900</xdr:colOff>
                    <xdr:row>12</xdr:row>
                    <xdr:rowOff>0</xdr:rowOff>
                  </from>
                  <to>
                    <xdr:col>22</xdr:col>
                    <xdr:colOff>63500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17" r:id="rId83" name="Check Box 793">
              <controlPr defaultSize="0" autoFill="0" autoLine="0" autoPict="0">
                <anchor moveWithCells="1">
                  <from>
                    <xdr:col>23</xdr:col>
                    <xdr:colOff>215900</xdr:colOff>
                    <xdr:row>12</xdr:row>
                    <xdr:rowOff>0</xdr:rowOff>
                  </from>
                  <to>
                    <xdr:col>24</xdr:col>
                    <xdr:colOff>50800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19" r:id="rId84" name="Check Box 795">
              <controlPr defaultSize="0" autoFill="0" autoLine="0" autoPict="0">
                <anchor moveWithCells="1">
                  <from>
                    <xdr:col>25</xdr:col>
                    <xdr:colOff>215900</xdr:colOff>
                    <xdr:row>12</xdr:row>
                    <xdr:rowOff>0</xdr:rowOff>
                  </from>
                  <to>
                    <xdr:col>26</xdr:col>
                    <xdr:colOff>50800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20" r:id="rId85" name="Check Box 796">
              <controlPr defaultSize="0" autoFill="0" autoLine="0" autoPict="0">
                <anchor moveWithCells="1">
                  <from>
                    <xdr:col>27</xdr:col>
                    <xdr:colOff>203200</xdr:colOff>
                    <xdr:row>12</xdr:row>
                    <xdr:rowOff>0</xdr:rowOff>
                  </from>
                  <to>
                    <xdr:col>28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22" r:id="rId86" name="Check Box 798">
              <controlPr defaultSize="0" autoFill="0" autoLine="0" autoPict="0">
                <anchor moveWithCells="1">
                  <from>
                    <xdr:col>29</xdr:col>
                    <xdr:colOff>215900</xdr:colOff>
                    <xdr:row>12</xdr:row>
                    <xdr:rowOff>0</xdr:rowOff>
                  </from>
                  <to>
                    <xdr:col>30</xdr:col>
                    <xdr:colOff>50800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23" r:id="rId87" name="Check Box 799">
              <controlPr defaultSize="0" autoFill="0" autoLine="0" autoPict="0">
                <anchor moveWithCells="1">
                  <from>
                    <xdr:col>31</xdr:col>
                    <xdr:colOff>215900</xdr:colOff>
                    <xdr:row>12</xdr:row>
                    <xdr:rowOff>0</xdr:rowOff>
                  </from>
                  <to>
                    <xdr:col>32</xdr:col>
                    <xdr:colOff>215900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24" r:id="rId88" name="Check Box 800">
              <controlPr defaultSize="0" autoFill="0" autoLine="0" autoPict="0">
                <anchor moveWithCells="1">
                  <from>
                    <xdr:col>9</xdr:col>
                    <xdr:colOff>215900</xdr:colOff>
                    <xdr:row>13</xdr:row>
                    <xdr:rowOff>0</xdr:rowOff>
                  </from>
                  <to>
                    <xdr:col>10</xdr:col>
                    <xdr:colOff>63500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25" r:id="rId89" name="Check Box 801">
              <controlPr defaultSize="0" autoFill="0" autoLine="0" autoPict="0">
                <anchor moveWithCells="1">
                  <from>
                    <xdr:col>11</xdr:col>
                    <xdr:colOff>203200</xdr:colOff>
                    <xdr:row>13</xdr:row>
                    <xdr:rowOff>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26" r:id="rId90" name="Check Box 802">
              <controlPr defaultSize="0" autoFill="0" autoLine="0" autoPict="0">
                <anchor moveWithCells="1">
                  <from>
                    <xdr:col>13</xdr:col>
                    <xdr:colOff>266700</xdr:colOff>
                    <xdr:row>13</xdr:row>
                    <xdr:rowOff>0</xdr:rowOff>
                  </from>
                  <to>
                    <xdr:col>14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27" r:id="rId91" name="Check Box 803">
              <controlPr defaultSize="0" autoFill="0" autoLine="0" autoPict="0">
                <anchor moveWithCells="1">
                  <from>
                    <xdr:col>15</xdr:col>
                    <xdr:colOff>215900</xdr:colOff>
                    <xdr:row>13</xdr:row>
                    <xdr:rowOff>0</xdr:rowOff>
                  </from>
                  <to>
                    <xdr:col>16</xdr:col>
                    <xdr:colOff>63500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28" r:id="rId92" name="Check Box 804">
              <controlPr defaultSize="0" autoFill="0" autoLine="0" autoPict="0">
                <anchor moveWithCells="1">
                  <from>
                    <xdr:col>17</xdr:col>
                    <xdr:colOff>215900</xdr:colOff>
                    <xdr:row>13</xdr:row>
                    <xdr:rowOff>0</xdr:rowOff>
                  </from>
                  <to>
                    <xdr:col>18</xdr:col>
                    <xdr:colOff>50800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29" r:id="rId93" name="Check Box 805">
              <controlPr defaultSize="0" autoFill="0" autoLine="0" autoPict="0">
                <anchor moveWithCells="1">
                  <from>
                    <xdr:col>19</xdr:col>
                    <xdr:colOff>190500</xdr:colOff>
                    <xdr:row>13</xdr:row>
                    <xdr:rowOff>0</xdr:rowOff>
                  </from>
                  <to>
                    <xdr:col>20</xdr:col>
                    <xdr:colOff>76200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30" r:id="rId94" name="Check Box 806">
              <controlPr defaultSize="0" autoFill="0" autoLine="0" autoPict="0">
                <anchor moveWithCells="1">
                  <from>
                    <xdr:col>21</xdr:col>
                    <xdr:colOff>215900</xdr:colOff>
                    <xdr:row>13</xdr:row>
                    <xdr:rowOff>0</xdr:rowOff>
                  </from>
                  <to>
                    <xdr:col>22</xdr:col>
                    <xdr:colOff>63500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31" r:id="rId95" name="Check Box 807">
              <controlPr defaultSize="0" autoFill="0" autoLine="0" autoPict="0">
                <anchor moveWithCells="1">
                  <from>
                    <xdr:col>23</xdr:col>
                    <xdr:colOff>215900</xdr:colOff>
                    <xdr:row>13</xdr:row>
                    <xdr:rowOff>0</xdr:rowOff>
                  </from>
                  <to>
                    <xdr:col>24</xdr:col>
                    <xdr:colOff>50800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32" r:id="rId96" name="Check Box 808">
              <controlPr defaultSize="0" autoFill="0" autoLine="0" autoPict="0">
                <anchor moveWithCells="1">
                  <from>
                    <xdr:col>25</xdr:col>
                    <xdr:colOff>215900</xdr:colOff>
                    <xdr:row>13</xdr:row>
                    <xdr:rowOff>0</xdr:rowOff>
                  </from>
                  <to>
                    <xdr:col>26</xdr:col>
                    <xdr:colOff>50800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33" r:id="rId97" name="Check Box 809">
              <controlPr defaultSize="0" autoFill="0" autoLine="0" autoPict="0">
                <anchor moveWithCells="1">
                  <from>
                    <xdr:col>27</xdr:col>
                    <xdr:colOff>203200</xdr:colOff>
                    <xdr:row>13</xdr:row>
                    <xdr:rowOff>0</xdr:rowOff>
                  </from>
                  <to>
                    <xdr:col>28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34" r:id="rId98" name="Check Box 810">
              <controlPr defaultSize="0" autoFill="0" autoLine="0" autoPict="0">
                <anchor moveWithCells="1">
                  <from>
                    <xdr:col>29</xdr:col>
                    <xdr:colOff>215900</xdr:colOff>
                    <xdr:row>13</xdr:row>
                    <xdr:rowOff>0</xdr:rowOff>
                  </from>
                  <to>
                    <xdr:col>30</xdr:col>
                    <xdr:colOff>50800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35" r:id="rId99" name="Check Box 811">
              <controlPr defaultSize="0" autoFill="0" autoLine="0" autoPict="0">
                <anchor moveWithCells="1">
                  <from>
                    <xdr:col>31</xdr:col>
                    <xdr:colOff>215900</xdr:colOff>
                    <xdr:row>13</xdr:row>
                    <xdr:rowOff>0</xdr:rowOff>
                  </from>
                  <to>
                    <xdr:col>32</xdr:col>
                    <xdr:colOff>215900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36" r:id="rId100" name="Check Box 812">
              <controlPr defaultSize="0" autoFill="0" autoLine="0" autoPict="0">
                <anchor moveWithCells="1">
                  <from>
                    <xdr:col>9</xdr:col>
                    <xdr:colOff>215900</xdr:colOff>
                    <xdr:row>14</xdr:row>
                    <xdr:rowOff>0</xdr:rowOff>
                  </from>
                  <to>
                    <xdr:col>10</xdr:col>
                    <xdr:colOff>63500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37" r:id="rId101" name="Check Box 813">
              <controlPr defaultSize="0" autoFill="0" autoLine="0" autoPict="0">
                <anchor moveWithCells="1">
                  <from>
                    <xdr:col>11</xdr:col>
                    <xdr:colOff>203200</xdr:colOff>
                    <xdr:row>14</xdr:row>
                    <xdr:rowOff>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38" r:id="rId102" name="Check Box 814">
              <controlPr defaultSize="0" autoFill="0" autoLine="0" autoPict="0">
                <anchor moveWithCells="1">
                  <from>
                    <xdr:col>13</xdr:col>
                    <xdr:colOff>266700</xdr:colOff>
                    <xdr:row>14</xdr:row>
                    <xdr:rowOff>0</xdr:rowOff>
                  </from>
                  <to>
                    <xdr:col>14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39" r:id="rId103" name="Check Box 815">
              <controlPr defaultSize="0" autoFill="0" autoLine="0" autoPict="0">
                <anchor moveWithCells="1">
                  <from>
                    <xdr:col>15</xdr:col>
                    <xdr:colOff>215900</xdr:colOff>
                    <xdr:row>14</xdr:row>
                    <xdr:rowOff>0</xdr:rowOff>
                  </from>
                  <to>
                    <xdr:col>16</xdr:col>
                    <xdr:colOff>63500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0" r:id="rId104" name="Check Box 816">
              <controlPr defaultSize="0" autoFill="0" autoLine="0" autoPict="0">
                <anchor moveWithCells="1">
                  <from>
                    <xdr:col>17</xdr:col>
                    <xdr:colOff>215900</xdr:colOff>
                    <xdr:row>14</xdr:row>
                    <xdr:rowOff>0</xdr:rowOff>
                  </from>
                  <to>
                    <xdr:col>18</xdr:col>
                    <xdr:colOff>50800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1" r:id="rId105" name="Check Box 817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0</xdr:rowOff>
                  </from>
                  <to>
                    <xdr:col>20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2" r:id="rId106" name="Check Box 818">
              <controlPr defaultSize="0" autoFill="0" autoLine="0" autoPict="0">
                <anchor moveWithCells="1">
                  <from>
                    <xdr:col>21</xdr:col>
                    <xdr:colOff>215900</xdr:colOff>
                    <xdr:row>14</xdr:row>
                    <xdr:rowOff>0</xdr:rowOff>
                  </from>
                  <to>
                    <xdr:col>22</xdr:col>
                    <xdr:colOff>63500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3" r:id="rId107" name="Check Box 819">
              <controlPr defaultSize="0" autoFill="0" autoLine="0" autoPict="0">
                <anchor moveWithCells="1">
                  <from>
                    <xdr:col>23</xdr:col>
                    <xdr:colOff>215900</xdr:colOff>
                    <xdr:row>14</xdr:row>
                    <xdr:rowOff>0</xdr:rowOff>
                  </from>
                  <to>
                    <xdr:col>24</xdr:col>
                    <xdr:colOff>50800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4" r:id="rId108" name="Check Box 820">
              <controlPr defaultSize="0" autoFill="0" autoLine="0" autoPict="0">
                <anchor moveWithCells="1">
                  <from>
                    <xdr:col>25</xdr:col>
                    <xdr:colOff>215900</xdr:colOff>
                    <xdr:row>14</xdr:row>
                    <xdr:rowOff>0</xdr:rowOff>
                  </from>
                  <to>
                    <xdr:col>26</xdr:col>
                    <xdr:colOff>50800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5" r:id="rId109" name="Check Box 821">
              <controlPr defaultSize="0" autoFill="0" autoLine="0" autoPict="0">
                <anchor moveWithCells="1">
                  <from>
                    <xdr:col>27</xdr:col>
                    <xdr:colOff>203200</xdr:colOff>
                    <xdr:row>14</xdr:row>
                    <xdr:rowOff>0</xdr:rowOff>
                  </from>
                  <to>
                    <xdr:col>28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6" r:id="rId110" name="Check Box 822">
              <controlPr defaultSize="0" autoFill="0" autoLine="0" autoPict="0">
                <anchor moveWithCells="1">
                  <from>
                    <xdr:col>29</xdr:col>
                    <xdr:colOff>215900</xdr:colOff>
                    <xdr:row>14</xdr:row>
                    <xdr:rowOff>0</xdr:rowOff>
                  </from>
                  <to>
                    <xdr:col>30</xdr:col>
                    <xdr:colOff>50800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7" r:id="rId111" name="Check Box 823">
              <controlPr defaultSize="0" autoFill="0" autoLine="0" autoPict="0">
                <anchor moveWithCells="1">
                  <from>
                    <xdr:col>31</xdr:col>
                    <xdr:colOff>215900</xdr:colOff>
                    <xdr:row>14</xdr:row>
                    <xdr:rowOff>0</xdr:rowOff>
                  </from>
                  <to>
                    <xdr:col>32</xdr:col>
                    <xdr:colOff>215900</xdr:colOff>
                    <xdr:row>15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8" r:id="rId112" name="Check Box 824">
              <controlPr defaultSize="0" autoFill="0" autoLine="0" autoPict="0">
                <anchor moveWithCells="1">
                  <from>
                    <xdr:col>9</xdr:col>
                    <xdr:colOff>215900</xdr:colOff>
                    <xdr:row>15</xdr:row>
                    <xdr:rowOff>0</xdr:rowOff>
                  </from>
                  <to>
                    <xdr:col>10</xdr:col>
                    <xdr:colOff>63500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9" r:id="rId113" name="Check Box 825">
              <controlPr defaultSize="0" autoFill="0" autoLine="0" autoPict="0">
                <anchor moveWithCells="1">
                  <from>
                    <xdr:col>11</xdr:col>
                    <xdr:colOff>203200</xdr:colOff>
                    <xdr:row>15</xdr:row>
                    <xdr:rowOff>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50" r:id="rId114" name="Check Box 826">
              <controlPr defaultSize="0" autoFill="0" autoLine="0" autoPict="0">
                <anchor moveWithCells="1">
                  <from>
                    <xdr:col>13</xdr:col>
                    <xdr:colOff>266700</xdr:colOff>
                    <xdr:row>15</xdr:row>
                    <xdr:rowOff>0</xdr:rowOff>
                  </from>
                  <to>
                    <xdr:col>14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51" r:id="rId115" name="Check Box 827">
              <controlPr defaultSize="0" autoFill="0" autoLine="0" autoPict="0">
                <anchor moveWithCells="1">
                  <from>
                    <xdr:col>15</xdr:col>
                    <xdr:colOff>215900</xdr:colOff>
                    <xdr:row>15</xdr:row>
                    <xdr:rowOff>0</xdr:rowOff>
                  </from>
                  <to>
                    <xdr:col>16</xdr:col>
                    <xdr:colOff>63500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52" r:id="rId116" name="Check Box 828">
              <controlPr defaultSize="0" autoFill="0" autoLine="0" autoPict="0">
                <anchor moveWithCells="1">
                  <from>
                    <xdr:col>17</xdr:col>
                    <xdr:colOff>215900</xdr:colOff>
                    <xdr:row>15</xdr:row>
                    <xdr:rowOff>0</xdr:rowOff>
                  </from>
                  <to>
                    <xdr:col>18</xdr:col>
                    <xdr:colOff>50800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53" r:id="rId117" name="Check Box 829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0</xdr:rowOff>
                  </from>
                  <to>
                    <xdr:col>20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54" r:id="rId118" name="Check Box 830">
              <controlPr defaultSize="0" autoFill="0" autoLine="0" autoPict="0">
                <anchor moveWithCells="1">
                  <from>
                    <xdr:col>21</xdr:col>
                    <xdr:colOff>215900</xdr:colOff>
                    <xdr:row>15</xdr:row>
                    <xdr:rowOff>0</xdr:rowOff>
                  </from>
                  <to>
                    <xdr:col>22</xdr:col>
                    <xdr:colOff>63500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55" r:id="rId119" name="Check Box 831">
              <controlPr defaultSize="0" autoFill="0" autoLine="0" autoPict="0">
                <anchor moveWithCells="1">
                  <from>
                    <xdr:col>23</xdr:col>
                    <xdr:colOff>215900</xdr:colOff>
                    <xdr:row>15</xdr:row>
                    <xdr:rowOff>0</xdr:rowOff>
                  </from>
                  <to>
                    <xdr:col>24</xdr:col>
                    <xdr:colOff>50800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56" r:id="rId120" name="Check Box 832">
              <controlPr defaultSize="0" autoFill="0" autoLine="0" autoPict="0">
                <anchor moveWithCells="1">
                  <from>
                    <xdr:col>25</xdr:col>
                    <xdr:colOff>215900</xdr:colOff>
                    <xdr:row>15</xdr:row>
                    <xdr:rowOff>0</xdr:rowOff>
                  </from>
                  <to>
                    <xdr:col>26</xdr:col>
                    <xdr:colOff>50800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57" r:id="rId121" name="Check Box 833">
              <controlPr defaultSize="0" autoFill="0" autoLine="0" autoPict="0">
                <anchor moveWithCells="1">
                  <from>
                    <xdr:col>27</xdr:col>
                    <xdr:colOff>203200</xdr:colOff>
                    <xdr:row>15</xdr:row>
                    <xdr:rowOff>0</xdr:rowOff>
                  </from>
                  <to>
                    <xdr:col>28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58" r:id="rId122" name="Check Box 834">
              <controlPr defaultSize="0" autoFill="0" autoLine="0" autoPict="0">
                <anchor moveWithCells="1">
                  <from>
                    <xdr:col>29</xdr:col>
                    <xdr:colOff>215900</xdr:colOff>
                    <xdr:row>15</xdr:row>
                    <xdr:rowOff>0</xdr:rowOff>
                  </from>
                  <to>
                    <xdr:col>30</xdr:col>
                    <xdr:colOff>50800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59" r:id="rId123" name="Check Box 835">
              <controlPr defaultSize="0" autoFill="0" autoLine="0" autoPict="0">
                <anchor moveWithCells="1">
                  <from>
                    <xdr:col>31</xdr:col>
                    <xdr:colOff>215900</xdr:colOff>
                    <xdr:row>15</xdr:row>
                    <xdr:rowOff>0</xdr:rowOff>
                  </from>
                  <to>
                    <xdr:col>32</xdr:col>
                    <xdr:colOff>215900</xdr:colOff>
                    <xdr:row>16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60" r:id="rId124" name="Check Box 836">
              <controlPr defaultSize="0" autoFill="0" autoLine="0" autoPict="0">
                <anchor moveWithCells="1">
                  <from>
                    <xdr:col>9</xdr:col>
                    <xdr:colOff>215900</xdr:colOff>
                    <xdr:row>16</xdr:row>
                    <xdr:rowOff>0</xdr:rowOff>
                  </from>
                  <to>
                    <xdr:col>10</xdr:col>
                    <xdr:colOff>63500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61" r:id="rId125" name="Check Box 837">
              <controlPr defaultSize="0" autoFill="0" autoLine="0" autoPict="0">
                <anchor moveWithCells="1">
                  <from>
                    <xdr:col>11</xdr:col>
                    <xdr:colOff>203200</xdr:colOff>
                    <xdr:row>16</xdr:row>
                    <xdr:rowOff>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62" r:id="rId126" name="Check Box 838">
              <controlPr defaultSize="0" autoFill="0" autoLine="0" autoPict="0">
                <anchor moveWithCells="1">
                  <from>
                    <xdr:col>13</xdr:col>
                    <xdr:colOff>266700</xdr:colOff>
                    <xdr:row>16</xdr:row>
                    <xdr:rowOff>0</xdr:rowOff>
                  </from>
                  <to>
                    <xdr:col>14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63" r:id="rId127" name="Check Box 839">
              <controlPr defaultSize="0" autoFill="0" autoLine="0" autoPict="0">
                <anchor moveWithCells="1">
                  <from>
                    <xdr:col>15</xdr:col>
                    <xdr:colOff>215900</xdr:colOff>
                    <xdr:row>16</xdr:row>
                    <xdr:rowOff>0</xdr:rowOff>
                  </from>
                  <to>
                    <xdr:col>16</xdr:col>
                    <xdr:colOff>63500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64" r:id="rId128" name="Check Box 840">
              <controlPr defaultSize="0" autoFill="0" autoLine="0" autoPict="0">
                <anchor moveWithCells="1">
                  <from>
                    <xdr:col>17</xdr:col>
                    <xdr:colOff>215900</xdr:colOff>
                    <xdr:row>16</xdr:row>
                    <xdr:rowOff>0</xdr:rowOff>
                  </from>
                  <to>
                    <xdr:col>18</xdr:col>
                    <xdr:colOff>50800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65" r:id="rId129" name="Check Box 841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20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66" r:id="rId130" name="Check Box 842">
              <controlPr defaultSize="0" autoFill="0" autoLine="0" autoPict="0">
                <anchor moveWithCells="1">
                  <from>
                    <xdr:col>21</xdr:col>
                    <xdr:colOff>215900</xdr:colOff>
                    <xdr:row>16</xdr:row>
                    <xdr:rowOff>0</xdr:rowOff>
                  </from>
                  <to>
                    <xdr:col>22</xdr:col>
                    <xdr:colOff>63500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67" r:id="rId131" name="Check Box 843">
              <controlPr defaultSize="0" autoFill="0" autoLine="0" autoPict="0">
                <anchor moveWithCells="1">
                  <from>
                    <xdr:col>23</xdr:col>
                    <xdr:colOff>215900</xdr:colOff>
                    <xdr:row>16</xdr:row>
                    <xdr:rowOff>0</xdr:rowOff>
                  </from>
                  <to>
                    <xdr:col>24</xdr:col>
                    <xdr:colOff>50800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68" r:id="rId132" name="Check Box 844">
              <controlPr defaultSize="0" autoFill="0" autoLine="0" autoPict="0">
                <anchor moveWithCells="1">
                  <from>
                    <xdr:col>25</xdr:col>
                    <xdr:colOff>215900</xdr:colOff>
                    <xdr:row>16</xdr:row>
                    <xdr:rowOff>0</xdr:rowOff>
                  </from>
                  <to>
                    <xdr:col>26</xdr:col>
                    <xdr:colOff>50800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69" r:id="rId133" name="Check Box 845">
              <controlPr defaultSize="0" autoFill="0" autoLine="0" autoPict="0">
                <anchor moveWithCells="1">
                  <from>
                    <xdr:col>27</xdr:col>
                    <xdr:colOff>203200</xdr:colOff>
                    <xdr:row>16</xdr:row>
                    <xdr:rowOff>0</xdr:rowOff>
                  </from>
                  <to>
                    <xdr:col>28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70" r:id="rId134" name="Check Box 846">
              <controlPr defaultSize="0" autoFill="0" autoLine="0" autoPict="0">
                <anchor moveWithCells="1">
                  <from>
                    <xdr:col>29</xdr:col>
                    <xdr:colOff>215900</xdr:colOff>
                    <xdr:row>16</xdr:row>
                    <xdr:rowOff>0</xdr:rowOff>
                  </from>
                  <to>
                    <xdr:col>30</xdr:col>
                    <xdr:colOff>50800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71" r:id="rId135" name="Check Box 847">
              <controlPr defaultSize="0" autoFill="0" autoLine="0" autoPict="0">
                <anchor moveWithCells="1">
                  <from>
                    <xdr:col>31</xdr:col>
                    <xdr:colOff>215900</xdr:colOff>
                    <xdr:row>16</xdr:row>
                    <xdr:rowOff>0</xdr:rowOff>
                  </from>
                  <to>
                    <xdr:col>32</xdr:col>
                    <xdr:colOff>215900</xdr:colOff>
                    <xdr:row>17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72" r:id="rId136" name="Check Box 848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32</xdr:col>
                    <xdr:colOff>76200</xdr:colOff>
                    <xdr:row>10</xdr:row>
                    <xdr:rowOff>63500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AA472"/>
  <sheetViews>
    <sheetView showGridLines="0" zoomScale="115" zoomScaleNormal="115" zoomScalePageLayoutView="115" workbookViewId="0">
      <selection activeCell="B8" sqref="B8"/>
    </sheetView>
  </sheetViews>
  <sheetFormatPr baseColWidth="10" defaultColWidth="9.1640625" defaultRowHeight="12" x14ac:dyDescent="0"/>
  <cols>
    <col min="1" max="1" width="66.83203125" style="17" customWidth="1"/>
    <col min="2" max="2" width="9.1640625" style="17" bestFit="1" customWidth="1"/>
    <col min="3" max="4" width="6.6640625" style="17" customWidth="1"/>
    <col min="5" max="5" width="7.83203125" style="17" customWidth="1"/>
    <col min="6" max="12" width="6.6640625" style="17" customWidth="1"/>
    <col min="13" max="13" width="7" style="17" bestFit="1" customWidth="1"/>
    <col min="14" max="14" width="6.6640625" style="17" customWidth="1"/>
    <col min="15" max="18" width="7" style="17" customWidth="1"/>
    <col min="19" max="28" width="5.5" style="17" customWidth="1"/>
    <col min="29" max="16384" width="9.1640625" style="17"/>
  </cols>
  <sheetData>
    <row r="1" spans="1:27">
      <c r="A1" s="40" t="s">
        <v>7</v>
      </c>
      <c r="B1" s="54" t="s">
        <v>14</v>
      </c>
      <c r="C1" s="49">
        <f>'Implementation Plan'!J5</f>
        <v>42030</v>
      </c>
      <c r="D1" s="50">
        <f>'Implementation Plan'!L5</f>
        <v>42037</v>
      </c>
      <c r="E1" s="50">
        <f>'Implementation Plan'!N5</f>
        <v>42044</v>
      </c>
      <c r="F1" s="50">
        <f>'Implementation Plan'!P5</f>
        <v>42051</v>
      </c>
      <c r="G1" s="50">
        <f>'Implementation Plan'!R5</f>
        <v>42058</v>
      </c>
      <c r="H1" s="50">
        <f>'Implementation Plan'!T5</f>
        <v>42065</v>
      </c>
      <c r="I1" s="50">
        <f>'Implementation Plan'!V5</f>
        <v>42072</v>
      </c>
      <c r="J1" s="50">
        <f>'Implementation Plan'!X5</f>
        <v>42079</v>
      </c>
      <c r="K1" s="50">
        <f>'Implementation Plan'!Z5</f>
        <v>42086</v>
      </c>
      <c r="L1" s="50">
        <f>'Implementation Plan'!AB5</f>
        <v>42093</v>
      </c>
      <c r="M1" s="50">
        <f>'Implementation Plan'!AD5</f>
        <v>42100</v>
      </c>
      <c r="N1" s="50">
        <f>'Implementation Plan'!AF5</f>
        <v>42107</v>
      </c>
      <c r="O1" s="49">
        <v>40936</v>
      </c>
      <c r="P1" s="50">
        <v>40943</v>
      </c>
      <c r="Q1" s="50">
        <v>40950</v>
      </c>
      <c r="R1" s="50">
        <v>40957</v>
      </c>
      <c r="S1" s="50">
        <v>40964</v>
      </c>
      <c r="T1" s="50">
        <v>40972</v>
      </c>
      <c r="U1" s="50">
        <v>40979</v>
      </c>
      <c r="V1" s="50">
        <v>40986</v>
      </c>
      <c r="W1" s="50">
        <v>40993</v>
      </c>
      <c r="X1" s="50">
        <v>41000</v>
      </c>
      <c r="Y1" s="50">
        <v>41007</v>
      </c>
      <c r="Z1" s="50" t="s">
        <v>12</v>
      </c>
      <c r="AA1" s="40" t="s">
        <v>6</v>
      </c>
    </row>
    <row r="2" spans="1:27">
      <c r="A2" s="41" t="str">
        <f>'Implementation Plan'!B6</f>
        <v>Weekly Focusing</v>
      </c>
      <c r="B2" s="54">
        <v>12</v>
      </c>
      <c r="C2" s="30" t="b">
        <v>0</v>
      </c>
      <c r="D2" s="30" t="b">
        <v>1</v>
      </c>
      <c r="E2" s="30" t="b">
        <v>0</v>
      </c>
      <c r="F2" s="30" t="b">
        <v>1</v>
      </c>
      <c r="G2" s="30" t="b">
        <v>1</v>
      </c>
      <c r="H2" s="30" t="b">
        <v>1</v>
      </c>
      <c r="I2" s="30" t="b">
        <v>1</v>
      </c>
      <c r="J2" s="30" t="b">
        <v>1</v>
      </c>
      <c r="K2" s="30" t="b">
        <v>0</v>
      </c>
      <c r="L2" s="30" t="b">
        <v>1</v>
      </c>
      <c r="M2" s="30" t="b">
        <v>0</v>
      </c>
      <c r="N2" s="30" t="b">
        <v>1</v>
      </c>
      <c r="O2" s="31">
        <f t="shared" ref="O2:O8" si="0">IF(C2=TRUE, 1, 0)</f>
        <v>0</v>
      </c>
      <c r="P2" s="31">
        <f t="shared" ref="P2:X2" si="1">IF(D2=TRUE, 1, 0)</f>
        <v>1</v>
      </c>
      <c r="Q2" s="31">
        <f t="shared" si="1"/>
        <v>0</v>
      </c>
      <c r="R2" s="31">
        <f t="shared" si="1"/>
        <v>1</v>
      </c>
      <c r="S2" s="31">
        <f t="shared" si="1"/>
        <v>1</v>
      </c>
      <c r="T2" s="31">
        <f t="shared" si="1"/>
        <v>1</v>
      </c>
      <c r="U2" s="31">
        <f t="shared" si="1"/>
        <v>1</v>
      </c>
      <c r="V2" s="31">
        <f t="shared" si="1"/>
        <v>1</v>
      </c>
      <c r="W2" s="31">
        <f t="shared" si="1"/>
        <v>0</v>
      </c>
      <c r="X2" s="31">
        <f t="shared" si="1"/>
        <v>1</v>
      </c>
      <c r="Y2" s="31">
        <f t="shared" ref="Y2:Z8" si="2">IF(M2=TRUE, 1, 0)</f>
        <v>0</v>
      </c>
      <c r="Z2" s="31">
        <f t="shared" si="2"/>
        <v>1</v>
      </c>
      <c r="AA2" s="32">
        <f t="shared" ref="AA2:AA6" si="3">SUM(O2:Z2)</f>
        <v>8</v>
      </c>
    </row>
    <row r="3" spans="1:27">
      <c r="A3" s="41" t="str">
        <f>'Implementation Plan'!B7</f>
        <v>Structural Meetings</v>
      </c>
      <c r="B3" s="54">
        <v>12</v>
      </c>
      <c r="C3" s="30" t="b">
        <v>0</v>
      </c>
      <c r="D3" s="30" t="b">
        <v>0</v>
      </c>
      <c r="E3" s="30" t="b">
        <v>1</v>
      </c>
      <c r="F3" s="30" t="b">
        <v>1</v>
      </c>
      <c r="G3" s="30" t="b">
        <v>1</v>
      </c>
      <c r="H3" s="30" t="b">
        <v>1</v>
      </c>
      <c r="I3" s="30" t="b">
        <v>1</v>
      </c>
      <c r="J3" s="30" t="b">
        <v>1</v>
      </c>
      <c r="K3" s="30" t="b">
        <v>1</v>
      </c>
      <c r="L3" s="30" t="b">
        <v>1</v>
      </c>
      <c r="M3" s="30" t="b">
        <v>1</v>
      </c>
      <c r="N3" s="30" t="b">
        <v>1</v>
      </c>
      <c r="O3" s="31">
        <f t="shared" ref="O3:X3" si="4">IF(C3=TRUE, 1, 0)</f>
        <v>0</v>
      </c>
      <c r="P3" s="31">
        <f t="shared" si="4"/>
        <v>0</v>
      </c>
      <c r="Q3" s="31">
        <f t="shared" si="4"/>
        <v>1</v>
      </c>
      <c r="R3" s="31">
        <f t="shared" si="4"/>
        <v>1</v>
      </c>
      <c r="S3" s="31">
        <f t="shared" si="4"/>
        <v>1</v>
      </c>
      <c r="T3" s="31">
        <f t="shared" si="4"/>
        <v>1</v>
      </c>
      <c r="U3" s="31">
        <f t="shared" si="4"/>
        <v>1</v>
      </c>
      <c r="V3" s="31">
        <f t="shared" si="4"/>
        <v>1</v>
      </c>
      <c r="W3" s="31">
        <f t="shared" si="4"/>
        <v>1</v>
      </c>
      <c r="X3" s="31">
        <f t="shared" si="4"/>
        <v>1</v>
      </c>
      <c r="Y3" s="31">
        <f t="shared" si="2"/>
        <v>1</v>
      </c>
      <c r="Z3" s="31">
        <f t="shared" si="2"/>
        <v>1</v>
      </c>
      <c r="AA3" s="32">
        <f t="shared" si="3"/>
        <v>10</v>
      </c>
    </row>
    <row r="4" spans="1:27">
      <c r="A4" s="41" t="str">
        <f>'Implementation Plan'!B8</f>
        <v>Dynamic Agenda</v>
      </c>
      <c r="B4" s="54">
        <v>12</v>
      </c>
      <c r="C4" s="30" t="b">
        <v>0</v>
      </c>
      <c r="D4" s="30" t="b">
        <v>1</v>
      </c>
      <c r="E4" s="30" t="b">
        <v>1</v>
      </c>
      <c r="F4" s="30" t="b">
        <v>1</v>
      </c>
      <c r="G4" s="30" t="b">
        <v>1</v>
      </c>
      <c r="H4" s="30" t="b">
        <v>1</v>
      </c>
      <c r="I4" s="30" t="b">
        <v>1</v>
      </c>
      <c r="J4" s="30" t="b">
        <v>1</v>
      </c>
      <c r="K4" s="30" t="b">
        <v>1</v>
      </c>
      <c r="L4" s="30" t="b">
        <v>1</v>
      </c>
      <c r="M4" s="30" t="b">
        <v>1</v>
      </c>
      <c r="N4" s="30" t="b">
        <v>1</v>
      </c>
      <c r="O4" s="31">
        <f t="shared" si="0"/>
        <v>0</v>
      </c>
      <c r="P4" s="31">
        <f t="shared" ref="P4:X8" si="5">IF(D4=TRUE, 1, 0)</f>
        <v>1</v>
      </c>
      <c r="Q4" s="31">
        <f t="shared" si="5"/>
        <v>1</v>
      </c>
      <c r="R4" s="31">
        <f t="shared" si="5"/>
        <v>1</v>
      </c>
      <c r="S4" s="31">
        <f t="shared" si="5"/>
        <v>1</v>
      </c>
      <c r="T4" s="31">
        <f t="shared" si="5"/>
        <v>1</v>
      </c>
      <c r="U4" s="31">
        <f t="shared" si="5"/>
        <v>1</v>
      </c>
      <c r="V4" s="31">
        <f t="shared" si="5"/>
        <v>1</v>
      </c>
      <c r="W4" s="31">
        <f t="shared" si="5"/>
        <v>1</v>
      </c>
      <c r="X4" s="31">
        <f t="shared" si="5"/>
        <v>1</v>
      </c>
      <c r="Y4" s="31">
        <f t="shared" si="2"/>
        <v>1</v>
      </c>
      <c r="Z4" s="31">
        <f t="shared" si="2"/>
        <v>1</v>
      </c>
      <c r="AA4" s="32">
        <f t="shared" si="3"/>
        <v>11</v>
      </c>
    </row>
    <row r="5" spans="1:27">
      <c r="A5" s="41" t="e">
        <f>'Implementation Plan'!#REF!</f>
        <v>#REF!</v>
      </c>
      <c r="B5" s="54">
        <v>12</v>
      </c>
      <c r="C5" s="30" t="b">
        <v>0</v>
      </c>
      <c r="D5" s="30" t="b">
        <v>0</v>
      </c>
      <c r="E5" s="30" t="b">
        <v>0</v>
      </c>
      <c r="F5" s="30" t="b">
        <v>0</v>
      </c>
      <c r="G5" s="30" t="b">
        <v>0</v>
      </c>
      <c r="H5" s="30" t="b">
        <v>0</v>
      </c>
      <c r="I5" s="30" t="b">
        <v>0</v>
      </c>
      <c r="J5" s="30" t="b">
        <v>0</v>
      </c>
      <c r="K5" s="30" t="b">
        <v>0</v>
      </c>
      <c r="L5" s="30" t="b">
        <v>0</v>
      </c>
      <c r="M5" s="30" t="b">
        <v>0</v>
      </c>
      <c r="N5" s="30" t="b">
        <v>0</v>
      </c>
      <c r="O5" s="31">
        <f t="shared" si="0"/>
        <v>0</v>
      </c>
      <c r="P5" s="31">
        <f t="shared" si="5"/>
        <v>0</v>
      </c>
      <c r="Q5" s="31">
        <f t="shared" si="5"/>
        <v>0</v>
      </c>
      <c r="R5" s="31">
        <f t="shared" si="5"/>
        <v>0</v>
      </c>
      <c r="S5" s="31">
        <f t="shared" si="5"/>
        <v>0</v>
      </c>
      <c r="T5" s="31">
        <f t="shared" si="5"/>
        <v>0</v>
      </c>
      <c r="U5" s="31">
        <f t="shared" si="5"/>
        <v>0</v>
      </c>
      <c r="V5" s="31">
        <f t="shared" si="5"/>
        <v>0</v>
      </c>
      <c r="W5" s="31">
        <f t="shared" si="5"/>
        <v>0</v>
      </c>
      <c r="X5" s="31">
        <f t="shared" si="5"/>
        <v>0</v>
      </c>
      <c r="Y5" s="31">
        <f t="shared" si="2"/>
        <v>0</v>
      </c>
      <c r="Z5" s="31">
        <f t="shared" si="2"/>
        <v>0</v>
      </c>
      <c r="AA5" s="32">
        <f t="shared" si="3"/>
        <v>0</v>
      </c>
    </row>
    <row r="6" spans="1:27">
      <c r="A6" s="41" t="str">
        <f>'Implementation Plan'!B9</f>
        <v>e-Journal Posting</v>
      </c>
      <c r="B6" s="54">
        <v>12</v>
      </c>
      <c r="C6" s="30" t="b">
        <v>0</v>
      </c>
      <c r="D6" s="30" t="b">
        <v>0</v>
      </c>
      <c r="E6" s="30" t="b">
        <v>1</v>
      </c>
      <c r="F6" s="30" t="b">
        <v>1</v>
      </c>
      <c r="G6" s="30" t="b">
        <v>0</v>
      </c>
      <c r="H6" s="30" t="b">
        <v>0</v>
      </c>
      <c r="I6" s="30" t="b">
        <v>0</v>
      </c>
      <c r="J6" s="30" t="b">
        <v>0</v>
      </c>
      <c r="K6" s="30" t="b">
        <v>1</v>
      </c>
      <c r="L6" s="30" t="b">
        <v>1</v>
      </c>
      <c r="M6" s="30" t="b">
        <v>1</v>
      </c>
      <c r="N6" s="30" t="b">
        <v>0</v>
      </c>
      <c r="O6" s="31">
        <f t="shared" si="0"/>
        <v>0</v>
      </c>
      <c r="P6" s="31">
        <f t="shared" si="5"/>
        <v>0</v>
      </c>
      <c r="Q6" s="31">
        <f t="shared" si="5"/>
        <v>1</v>
      </c>
      <c r="R6" s="31">
        <f t="shared" si="5"/>
        <v>1</v>
      </c>
      <c r="S6" s="31">
        <f t="shared" si="5"/>
        <v>0</v>
      </c>
      <c r="T6" s="31">
        <f t="shared" si="5"/>
        <v>0</v>
      </c>
      <c r="U6" s="31">
        <f t="shared" si="5"/>
        <v>0</v>
      </c>
      <c r="V6" s="31">
        <f t="shared" si="5"/>
        <v>0</v>
      </c>
      <c r="W6" s="31">
        <f t="shared" si="5"/>
        <v>1</v>
      </c>
      <c r="X6" s="31">
        <f t="shared" si="5"/>
        <v>1</v>
      </c>
      <c r="Y6" s="31">
        <f t="shared" si="2"/>
        <v>1</v>
      </c>
      <c r="Z6" s="31">
        <f t="shared" si="2"/>
        <v>0</v>
      </c>
      <c r="AA6" s="32">
        <f t="shared" si="3"/>
        <v>5</v>
      </c>
    </row>
    <row r="7" spans="1:27">
      <c r="A7" s="41" t="str">
        <f>'Implementation Plan'!B10</f>
        <v>Teleclasses</v>
      </c>
      <c r="B7" s="54">
        <v>6</v>
      </c>
      <c r="C7" s="30" t="b">
        <v>0</v>
      </c>
      <c r="D7" s="30" t="b">
        <v>0</v>
      </c>
      <c r="E7" s="30" t="b">
        <v>1</v>
      </c>
      <c r="F7" s="30" t="b">
        <v>0</v>
      </c>
      <c r="G7" s="30" t="b">
        <v>1</v>
      </c>
      <c r="H7" s="30" t="b">
        <v>0</v>
      </c>
      <c r="I7" s="30" t="b">
        <v>1</v>
      </c>
      <c r="J7" s="30" t="b">
        <v>0</v>
      </c>
      <c r="K7" s="30" t="b">
        <v>1</v>
      </c>
      <c r="L7" s="30" t="b">
        <v>0</v>
      </c>
      <c r="M7" s="30" t="b">
        <v>1</v>
      </c>
      <c r="N7" s="30" t="b">
        <v>1</v>
      </c>
      <c r="O7" s="31">
        <f t="shared" si="0"/>
        <v>0</v>
      </c>
      <c r="P7" s="31">
        <f t="shared" si="5"/>
        <v>0</v>
      </c>
      <c r="Q7" s="31">
        <f t="shared" si="5"/>
        <v>1</v>
      </c>
      <c r="R7" s="31">
        <f t="shared" si="5"/>
        <v>0</v>
      </c>
      <c r="S7" s="31">
        <f t="shared" si="5"/>
        <v>1</v>
      </c>
      <c r="T7" s="31">
        <f t="shared" si="5"/>
        <v>0</v>
      </c>
      <c r="U7" s="31">
        <f t="shared" si="5"/>
        <v>1</v>
      </c>
      <c r="V7" s="31">
        <f t="shared" si="5"/>
        <v>0</v>
      </c>
      <c r="W7" s="31">
        <f t="shared" si="5"/>
        <v>1</v>
      </c>
      <c r="X7" s="31">
        <f t="shared" si="5"/>
        <v>0</v>
      </c>
      <c r="Y7" s="31">
        <f t="shared" si="2"/>
        <v>1</v>
      </c>
      <c r="Z7" s="31">
        <f t="shared" si="2"/>
        <v>1</v>
      </c>
      <c r="AA7" s="32">
        <f>IF(SUM(O7:Z7)&gt;6,6,SUM(O7:Z7))</f>
        <v>6</v>
      </c>
    </row>
    <row r="8" spans="1:27" ht="13" thickBot="1">
      <c r="A8" s="41" t="str">
        <f>'Implementation Plan'!B11</f>
        <v>COACHING CALLS</v>
      </c>
      <c r="B8" s="67">
        <v>6</v>
      </c>
      <c r="C8" s="30" t="b">
        <v>0</v>
      </c>
      <c r="D8" s="30" t="b">
        <v>0</v>
      </c>
      <c r="E8" s="30" t="b">
        <v>0</v>
      </c>
      <c r="F8" s="30" t="b">
        <v>0</v>
      </c>
      <c r="G8" s="30" t="b">
        <v>0</v>
      </c>
      <c r="H8" s="30" t="b">
        <v>0</v>
      </c>
      <c r="I8" s="30" t="b">
        <v>0</v>
      </c>
      <c r="J8" s="30" t="b">
        <v>0</v>
      </c>
      <c r="K8" s="30" t="b">
        <v>0</v>
      </c>
      <c r="L8" s="30" t="b">
        <v>0</v>
      </c>
      <c r="M8" s="30" t="b">
        <v>0</v>
      </c>
      <c r="N8" s="30" t="b">
        <v>0</v>
      </c>
      <c r="O8" s="31">
        <f t="shared" si="0"/>
        <v>0</v>
      </c>
      <c r="P8" s="31">
        <f t="shared" si="5"/>
        <v>0</v>
      </c>
      <c r="Q8" s="31">
        <f t="shared" si="5"/>
        <v>0</v>
      </c>
      <c r="R8" s="31">
        <f t="shared" si="5"/>
        <v>0</v>
      </c>
      <c r="S8" s="31">
        <f t="shared" si="5"/>
        <v>0</v>
      </c>
      <c r="T8" s="31">
        <f t="shared" si="5"/>
        <v>0</v>
      </c>
      <c r="U8" s="31">
        <f t="shared" si="5"/>
        <v>0</v>
      </c>
      <c r="V8" s="31">
        <f t="shared" si="5"/>
        <v>0</v>
      </c>
      <c r="W8" s="31">
        <f t="shared" si="5"/>
        <v>0</v>
      </c>
      <c r="X8" s="31">
        <f t="shared" si="5"/>
        <v>0</v>
      </c>
      <c r="Y8" s="31">
        <f t="shared" si="2"/>
        <v>0</v>
      </c>
      <c r="Z8" s="31">
        <f t="shared" si="2"/>
        <v>0</v>
      </c>
      <c r="AA8" s="63">
        <f>IF(SUM(O8:Z8)&gt;6,6,SUM(O8:Z8))</f>
        <v>0</v>
      </c>
    </row>
    <row r="9" spans="1:27" ht="13" thickBot="1">
      <c r="A9" s="66" t="s">
        <v>15</v>
      </c>
      <c r="B9" s="62">
        <f>SUM(B2:B8)</f>
        <v>72</v>
      </c>
      <c r="C9" s="3"/>
      <c r="D9" s="3"/>
      <c r="E9" s="3"/>
      <c r="F9" s="3"/>
      <c r="G9" s="3"/>
      <c r="H9" s="3"/>
      <c r="I9" s="3"/>
      <c r="J9" s="3"/>
      <c r="K9" s="3"/>
      <c r="L9" s="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Z9" s="34"/>
      <c r="AA9" s="64">
        <f>SUM(AA2:AA8)</f>
        <v>40</v>
      </c>
    </row>
    <row r="10" spans="1:27">
      <c r="A10" s="66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Z10" s="34"/>
      <c r="AA10" s="3"/>
    </row>
    <row r="11" spans="1:27" ht="24">
      <c r="A11" s="5" t="str">
        <f>'Implementation Plan'!$B$11</f>
        <v>COACHING CALLS</v>
      </c>
      <c r="B11" s="35" t="s">
        <v>8</v>
      </c>
      <c r="C11" s="35" t="s">
        <v>9</v>
      </c>
      <c r="D11" s="36" t="s">
        <v>10</v>
      </c>
      <c r="E11" s="35" t="s">
        <v>11</v>
      </c>
      <c r="F11" s="3"/>
      <c r="G11" s="3" t="s">
        <v>53</v>
      </c>
      <c r="H11" s="3"/>
      <c r="I11" s="3"/>
      <c r="J11" s="3"/>
      <c r="K11" s="3"/>
      <c r="L11" s="3"/>
      <c r="M11" s="33"/>
      <c r="N11" s="33"/>
      <c r="O11" s="33"/>
      <c r="P11" s="33"/>
      <c r="Q11" s="33"/>
      <c r="R11" s="33"/>
      <c r="S11" s="286" t="s">
        <v>54</v>
      </c>
      <c r="T11" s="33"/>
      <c r="U11" s="33"/>
      <c r="V11" s="33"/>
      <c r="W11" s="33"/>
      <c r="X11" s="33"/>
      <c r="Z11" s="34"/>
      <c r="AA11" s="3"/>
    </row>
    <row r="12" spans="1:27" ht="14">
      <c r="A12" s="27" t="str">
        <f>'Implementation Plan'!B13</f>
        <v>Structural Meetings &amp; Ground Rules</v>
      </c>
      <c r="B12" s="288">
        <v>20</v>
      </c>
      <c r="C12" s="30" t="b">
        <f>IF(S12&gt;0,TRUE,FALSE)</f>
        <v>1</v>
      </c>
      <c r="D12" s="30">
        <f>IF(C12=TRUE, 1, 0)</f>
        <v>1</v>
      </c>
      <c r="E12" s="266">
        <f t="shared" ref="E12:E16" si="6">D12*B12</f>
        <v>20</v>
      </c>
      <c r="F12" s="3"/>
      <c r="G12" s="287" t="b">
        <v>0</v>
      </c>
      <c r="H12" s="287" t="b">
        <v>1</v>
      </c>
      <c r="I12" s="287" t="b">
        <v>1</v>
      </c>
      <c r="J12" s="287" t="b">
        <v>0</v>
      </c>
      <c r="K12" s="287" t="b">
        <v>1</v>
      </c>
      <c r="L12" s="287" t="b">
        <v>1</v>
      </c>
      <c r="M12" s="287" t="b">
        <v>1</v>
      </c>
      <c r="N12" s="287" t="b">
        <v>1</v>
      </c>
      <c r="O12" s="287" t="b">
        <v>1</v>
      </c>
      <c r="P12" s="287" t="b">
        <v>1</v>
      </c>
      <c r="Q12" s="287" t="b">
        <v>1</v>
      </c>
      <c r="R12" s="287" t="b">
        <v>1</v>
      </c>
      <c r="S12" s="33">
        <f>COUNTIF(G12:R12,TRUE)</f>
        <v>10</v>
      </c>
      <c r="T12" s="33"/>
      <c r="U12" s="33"/>
      <c r="V12" s="33"/>
      <c r="W12" s="33"/>
      <c r="X12" s="33"/>
      <c r="Z12" s="34"/>
      <c r="AA12" s="3"/>
    </row>
    <row r="13" spans="1:27" ht="14">
      <c r="A13" s="27" t="str">
        <f>'Implementation Plan'!B14</f>
        <v>Gamefilm Executive 2x2</v>
      </c>
      <c r="B13" s="288">
        <v>20</v>
      </c>
      <c r="C13" s="30" t="b">
        <f t="shared" ref="C13:C16" si="7">IF(S13&gt;0,TRUE,FALSE)</f>
        <v>1</v>
      </c>
      <c r="D13" s="30">
        <f t="shared" ref="D13:D16" si="8">IF(C13=TRUE, 1, 0)</f>
        <v>1</v>
      </c>
      <c r="E13" s="266">
        <f t="shared" si="6"/>
        <v>20</v>
      </c>
      <c r="F13" s="3"/>
      <c r="G13" s="287" t="b">
        <v>0</v>
      </c>
      <c r="H13" s="287" t="b">
        <v>1</v>
      </c>
      <c r="I13" s="287" t="b">
        <v>1</v>
      </c>
      <c r="J13" s="287" t="b">
        <v>0</v>
      </c>
      <c r="K13" s="287" t="b">
        <v>1</v>
      </c>
      <c r="L13" s="287" t="b">
        <v>1</v>
      </c>
      <c r="M13" s="287" t="b">
        <v>1</v>
      </c>
      <c r="N13" s="287" t="b">
        <v>1</v>
      </c>
      <c r="O13" s="287" t="b">
        <v>1</v>
      </c>
      <c r="P13" s="287" t="b">
        <v>1</v>
      </c>
      <c r="Q13" s="287" t="b">
        <v>1</v>
      </c>
      <c r="R13" s="287" t="b">
        <v>1</v>
      </c>
      <c r="S13" s="33">
        <f t="shared" ref="S13:S18" si="9">COUNTIF(G13:R13,TRUE)</f>
        <v>10</v>
      </c>
      <c r="T13" s="33"/>
      <c r="U13" s="33"/>
      <c r="V13" s="33"/>
      <c r="W13" s="33"/>
      <c r="X13" s="33"/>
      <c r="Z13" s="34"/>
      <c r="AA13" s="3"/>
    </row>
    <row r="14" spans="1:27" ht="14">
      <c r="A14" s="27" t="str">
        <f>'Implementation Plan'!B15</f>
        <v>Open</v>
      </c>
      <c r="B14" s="288">
        <v>20</v>
      </c>
      <c r="C14" s="30" t="b">
        <f t="shared" si="7"/>
        <v>1</v>
      </c>
      <c r="D14" s="30">
        <f t="shared" si="8"/>
        <v>1</v>
      </c>
      <c r="E14" s="266">
        <f t="shared" si="6"/>
        <v>20</v>
      </c>
      <c r="F14" s="3"/>
      <c r="G14" s="287" t="b">
        <v>0</v>
      </c>
      <c r="H14" s="287" t="b">
        <v>1</v>
      </c>
      <c r="I14" s="287" t="b">
        <v>1</v>
      </c>
      <c r="J14" s="287" t="b">
        <v>0</v>
      </c>
      <c r="K14" s="287" t="b">
        <v>1</v>
      </c>
      <c r="L14" s="287" t="b">
        <v>1</v>
      </c>
      <c r="M14" s="287" t="b">
        <v>1</v>
      </c>
      <c r="N14" s="287" t="b">
        <v>1</v>
      </c>
      <c r="O14" s="287" t="b">
        <v>1</v>
      </c>
      <c r="P14" s="287" t="b">
        <v>1</v>
      </c>
      <c r="Q14" s="287" t="b">
        <v>1</v>
      </c>
      <c r="R14" s="287" t="b">
        <v>1</v>
      </c>
      <c r="S14" s="33">
        <f t="shared" si="9"/>
        <v>10</v>
      </c>
      <c r="T14" s="33"/>
      <c r="U14" s="33"/>
      <c r="V14" s="33"/>
      <c r="W14" s="33"/>
      <c r="X14" s="33"/>
      <c r="Z14" s="34"/>
      <c r="AA14" s="3"/>
    </row>
    <row r="15" spans="1:27" ht="14">
      <c r="A15" s="27" t="str">
        <f>'Implementation Plan'!B16</f>
        <v>Open</v>
      </c>
      <c r="B15" s="288">
        <v>20</v>
      </c>
      <c r="C15" s="30" t="b">
        <f t="shared" si="7"/>
        <v>1</v>
      </c>
      <c r="D15" s="30">
        <f t="shared" si="8"/>
        <v>1</v>
      </c>
      <c r="E15" s="266">
        <f t="shared" si="6"/>
        <v>20</v>
      </c>
      <c r="F15" s="3"/>
      <c r="G15" s="287" t="b">
        <v>0</v>
      </c>
      <c r="H15" s="287" t="b">
        <v>1</v>
      </c>
      <c r="I15" s="287" t="b">
        <v>1</v>
      </c>
      <c r="J15" s="287" t="b">
        <v>0</v>
      </c>
      <c r="K15" s="287" t="b">
        <v>1</v>
      </c>
      <c r="L15" s="287" t="b">
        <v>1</v>
      </c>
      <c r="M15" s="287" t="b">
        <v>1</v>
      </c>
      <c r="N15" s="287" t="b">
        <v>1</v>
      </c>
      <c r="O15" s="287" t="b">
        <v>1</v>
      </c>
      <c r="P15" s="287" t="b">
        <v>1</v>
      </c>
      <c r="Q15" s="287" t="b">
        <v>1</v>
      </c>
      <c r="R15" s="287" t="b">
        <v>1</v>
      </c>
      <c r="S15" s="33">
        <f t="shared" si="9"/>
        <v>10</v>
      </c>
      <c r="T15" s="33"/>
      <c r="U15" s="33"/>
      <c r="V15" s="33"/>
      <c r="W15" s="33"/>
      <c r="X15" s="33"/>
      <c r="Z15" s="34"/>
      <c r="AA15" s="3"/>
    </row>
    <row r="16" spans="1:27" ht="14">
      <c r="A16" s="27" t="str">
        <f>'Implementation Plan'!B17</f>
        <v>Live</v>
      </c>
      <c r="B16" s="288">
        <v>20</v>
      </c>
      <c r="C16" s="30" t="b">
        <f t="shared" si="7"/>
        <v>1</v>
      </c>
      <c r="D16" s="30">
        <f t="shared" si="8"/>
        <v>1</v>
      </c>
      <c r="E16" s="266">
        <f t="shared" si="6"/>
        <v>20</v>
      </c>
      <c r="F16" s="3"/>
      <c r="G16" s="287" t="b">
        <v>0</v>
      </c>
      <c r="H16" s="287" t="b">
        <v>1</v>
      </c>
      <c r="I16" s="287" t="b">
        <v>1</v>
      </c>
      <c r="J16" s="287" t="b">
        <v>0</v>
      </c>
      <c r="K16" s="287" t="b">
        <v>1</v>
      </c>
      <c r="L16" s="287" t="b">
        <v>1</v>
      </c>
      <c r="M16" s="287" t="b">
        <v>1</v>
      </c>
      <c r="N16" s="287" t="b">
        <v>1</v>
      </c>
      <c r="O16" s="287" t="b">
        <v>1</v>
      </c>
      <c r="P16" s="287" t="b">
        <v>1</v>
      </c>
      <c r="Q16" s="287" t="b">
        <v>1</v>
      </c>
      <c r="R16" s="287" t="b">
        <v>1</v>
      </c>
      <c r="S16" s="33">
        <f t="shared" si="9"/>
        <v>10</v>
      </c>
      <c r="T16" s="33"/>
      <c r="U16" s="33"/>
      <c r="V16" s="33"/>
      <c r="W16" s="33"/>
      <c r="X16" s="33"/>
      <c r="Z16" s="34"/>
      <c r="AA16" s="3"/>
    </row>
    <row r="17" spans="1:27" ht="14">
      <c r="A17" s="27"/>
      <c r="B17" s="288"/>
      <c r="C17" s="30"/>
      <c r="D17" s="30"/>
      <c r="E17" s="266"/>
      <c r="F17" s="3"/>
      <c r="G17" s="287" t="s">
        <v>56</v>
      </c>
      <c r="H17" s="287" t="s">
        <v>56</v>
      </c>
      <c r="I17" s="287" t="s">
        <v>56</v>
      </c>
      <c r="J17" s="287" t="s">
        <v>56</v>
      </c>
      <c r="K17" s="287" t="s">
        <v>56</v>
      </c>
      <c r="L17" s="287" t="s">
        <v>56</v>
      </c>
      <c r="M17" s="287" t="s">
        <v>56</v>
      </c>
      <c r="N17" s="287" t="s">
        <v>56</v>
      </c>
      <c r="O17" s="287" t="s">
        <v>56</v>
      </c>
      <c r="P17" s="287" t="s">
        <v>56</v>
      </c>
      <c r="Q17" s="287" t="s">
        <v>56</v>
      </c>
      <c r="R17" s="287" t="s">
        <v>56</v>
      </c>
      <c r="S17" s="33">
        <f t="shared" si="9"/>
        <v>0</v>
      </c>
      <c r="T17" s="33"/>
      <c r="U17" s="33"/>
      <c r="V17" s="33"/>
      <c r="W17" s="33"/>
      <c r="X17" s="33"/>
      <c r="Z17" s="34"/>
      <c r="AA17" s="3"/>
    </row>
    <row r="18" spans="1:27" ht="14">
      <c r="A18" s="27"/>
      <c r="B18" s="289"/>
      <c r="C18" s="30"/>
      <c r="D18" s="30"/>
      <c r="E18" s="266"/>
      <c r="F18" s="3"/>
      <c r="G18" s="287" t="s">
        <v>56</v>
      </c>
      <c r="H18" s="287" t="s">
        <v>56</v>
      </c>
      <c r="I18" s="287" t="s">
        <v>56</v>
      </c>
      <c r="J18" s="287" t="s">
        <v>56</v>
      </c>
      <c r="K18" s="287" t="s">
        <v>56</v>
      </c>
      <c r="L18" s="287" t="s">
        <v>56</v>
      </c>
      <c r="M18" s="287" t="s">
        <v>56</v>
      </c>
      <c r="N18" s="287" t="s">
        <v>56</v>
      </c>
      <c r="O18" s="287" t="s">
        <v>56</v>
      </c>
      <c r="P18" s="287" t="s">
        <v>56</v>
      </c>
      <c r="Q18" s="287" t="s">
        <v>56</v>
      </c>
      <c r="R18" s="287" t="s">
        <v>56</v>
      </c>
      <c r="S18" s="33">
        <f t="shared" si="9"/>
        <v>0</v>
      </c>
      <c r="T18" s="33"/>
      <c r="U18" s="33"/>
      <c r="V18" s="33"/>
      <c r="W18" s="33"/>
      <c r="X18" s="33"/>
      <c r="Z18" s="34"/>
      <c r="AA18" s="3"/>
    </row>
    <row r="19" spans="1:27">
      <c r="A19" s="264"/>
      <c r="B19" s="265"/>
      <c r="C19" s="265"/>
      <c r="D19" s="265"/>
      <c r="E19" s="267"/>
      <c r="F19" s="3"/>
      <c r="G19" s="3"/>
      <c r="H19" s="3"/>
      <c r="I19" s="3"/>
      <c r="J19" s="3"/>
      <c r="K19" s="3"/>
      <c r="L19" s="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Z19" s="34"/>
      <c r="AA19" s="3"/>
    </row>
    <row r="20" spans="1:27" ht="24">
      <c r="A20" s="5" t="str">
        <f>'Implementation Plan'!$B$20 &amp; " " &amp; 'Implementation Plan'!$B$21</f>
        <v>PERSONAL PRODUCTIVITY Concepts:</v>
      </c>
      <c r="B20" s="35" t="s">
        <v>8</v>
      </c>
      <c r="C20" s="35" t="s">
        <v>9</v>
      </c>
      <c r="D20" s="36" t="s">
        <v>10</v>
      </c>
      <c r="E20" s="268" t="s">
        <v>11</v>
      </c>
      <c r="F20" s="8"/>
      <c r="G20" s="3"/>
      <c r="K20" s="3"/>
      <c r="L20" s="3"/>
      <c r="M20" s="3"/>
      <c r="N20" s="66" t="s">
        <v>13</v>
      </c>
      <c r="O20" s="3">
        <f>(AA9/B9)*100</f>
        <v>55.555555555555557</v>
      </c>
      <c r="P20" s="33"/>
      <c r="Q20" s="33"/>
      <c r="R20" s="33"/>
      <c r="S20" s="33"/>
      <c r="T20" s="33"/>
      <c r="U20" s="33"/>
      <c r="V20" s="33"/>
      <c r="W20" s="33"/>
      <c r="X20" s="33"/>
      <c r="Y20" s="34"/>
      <c r="Z20" s="34"/>
    </row>
    <row r="21" spans="1:27">
      <c r="A21" s="27" t="str">
        <f>'Implementation Plan'!D23</f>
        <v>Read Attention Management Module</v>
      </c>
      <c r="B21" s="30">
        <f>'Implementation Plan'!C23</f>
        <v>10</v>
      </c>
      <c r="C21" s="30" t="b">
        <v>1</v>
      </c>
      <c r="D21" s="30">
        <f>IF(C21=TRUE, 1, 0)</f>
        <v>1</v>
      </c>
      <c r="E21" s="266">
        <f>D21*B21</f>
        <v>10</v>
      </c>
      <c r="N21" s="65" t="str">
        <f>A20</f>
        <v>PERSONAL PRODUCTIVITY Concepts:</v>
      </c>
      <c r="O21" s="17">
        <f>E28</f>
        <v>20</v>
      </c>
    </row>
    <row r="22" spans="1:27">
      <c r="A22" s="27" t="str">
        <f>'Implementation Plan'!D24</f>
        <v>Review Weekly Focusing Process</v>
      </c>
      <c r="B22" s="30">
        <f>'Implementation Plan'!C24</f>
        <v>5</v>
      </c>
      <c r="C22" s="30" t="b">
        <v>1</v>
      </c>
      <c r="D22" s="30">
        <f t="shared" ref="D22:D23" si="10">IF(C22=TRUE, 1, 0)</f>
        <v>1</v>
      </c>
      <c r="E22" s="266">
        <f t="shared" ref="E22:E23" si="11">D22*B22</f>
        <v>5</v>
      </c>
      <c r="N22" s="65" t="str">
        <f>A29</f>
        <v>PERSONAL PRODUCTIVITY Actions:</v>
      </c>
      <c r="O22" s="17">
        <f>E33</f>
        <v>20</v>
      </c>
    </row>
    <row r="23" spans="1:27">
      <c r="A23" s="27" t="str">
        <f>'Implementation Plan'!D25</f>
        <v>Review Outlook Email Rules</v>
      </c>
      <c r="B23" s="30">
        <f>'Implementation Plan'!C25</f>
        <v>5</v>
      </c>
      <c r="C23" s="30" t="b">
        <v>1</v>
      </c>
      <c r="D23" s="30">
        <f t="shared" si="10"/>
        <v>1</v>
      </c>
      <c r="E23" s="266">
        <f t="shared" si="11"/>
        <v>5</v>
      </c>
      <c r="N23" s="65" t="str">
        <f>A34</f>
        <v>TEAM EFFECTIVENESS Concepts:</v>
      </c>
      <c r="O23" s="17">
        <f>E41</f>
        <v>20</v>
      </c>
    </row>
    <row r="24" spans="1:27">
      <c r="A24" s="27"/>
      <c r="B24" s="30"/>
      <c r="C24" s="30"/>
      <c r="D24" s="30"/>
      <c r="E24" s="266"/>
      <c r="N24" s="65" t="str">
        <f>A42</f>
        <v>TEAM EFFECTIVENESS Actions:</v>
      </c>
      <c r="O24" s="17">
        <f>E50</f>
        <v>100</v>
      </c>
    </row>
    <row r="25" spans="1:27">
      <c r="A25" s="27"/>
      <c r="B25" s="30"/>
      <c r="C25" s="30"/>
      <c r="D25" s="30"/>
      <c r="E25" s="266"/>
      <c r="N25" s="65" t="str">
        <f>A51</f>
        <v>ORGANIZATIONAL FOCUS &amp; ALIGNMENT Concepts:</v>
      </c>
      <c r="O25" s="17">
        <f>E57</f>
        <v>40</v>
      </c>
    </row>
    <row r="26" spans="1:27" ht="13" thickBot="1">
      <c r="A26" s="27"/>
      <c r="B26" s="30"/>
      <c r="C26" s="30"/>
      <c r="D26" s="30"/>
      <c r="E26" s="266"/>
      <c r="G26" s="3"/>
      <c r="M26" s="69"/>
      <c r="N26" s="70" t="str">
        <f>A58</f>
        <v xml:space="preserve">ORGANIZATIONAL FOCUS &amp; ALIGNMENT </v>
      </c>
      <c r="O26" s="69">
        <f>E65</f>
        <v>50</v>
      </c>
    </row>
    <row r="27" spans="1:27" ht="13" thickBot="1">
      <c r="A27" s="27"/>
      <c r="B27" s="30"/>
      <c r="C27" s="30"/>
      <c r="D27" s="30"/>
      <c r="E27" s="266"/>
      <c r="M27" s="20"/>
      <c r="N27" s="68" t="s">
        <v>16</v>
      </c>
      <c r="O27" s="20">
        <f>AVERAGE(O20:O26)</f>
        <v>43.650793650793652</v>
      </c>
    </row>
    <row r="28" spans="1:27" ht="13" thickBot="1">
      <c r="A28" s="89"/>
      <c r="B28" s="39"/>
      <c r="C28" s="39"/>
      <c r="D28" s="68" t="s">
        <v>30</v>
      </c>
      <c r="E28" s="269">
        <f>SUM(E21:E27)</f>
        <v>20</v>
      </c>
    </row>
    <row r="29" spans="1:27">
      <c r="A29" s="5" t="str">
        <f>'Implementation Plan'!B20&amp; " " &amp; 'Implementation Plan'!S21</f>
        <v>PERSONAL PRODUCTIVITY Actions:</v>
      </c>
      <c r="B29" s="39"/>
      <c r="C29" s="39"/>
      <c r="D29" s="39"/>
      <c r="E29" s="270"/>
    </row>
    <row r="30" spans="1:27">
      <c r="A30" s="27" t="str">
        <f>'Implementation Plan'!U23</f>
        <v>Sign up / accept invitation for "Simple Lists" (eJournal)</v>
      </c>
      <c r="B30" s="30">
        <f>'Implementation Plan'!T23</f>
        <v>10</v>
      </c>
      <c r="C30" s="30" t="b">
        <v>1</v>
      </c>
      <c r="D30" s="30">
        <f>IF(C30=TRUE,1,0)</f>
        <v>1</v>
      </c>
      <c r="E30" s="266">
        <f>D30*B30</f>
        <v>10</v>
      </c>
      <c r="F30" s="28"/>
      <c r="G30" s="28"/>
      <c r="H30" s="28"/>
      <c r="I30" s="28"/>
      <c r="J30" s="28"/>
      <c r="K30" s="28"/>
      <c r="L30" s="28"/>
      <c r="M30" s="28"/>
      <c r="N30" s="28"/>
    </row>
    <row r="31" spans="1:27">
      <c r="A31" s="27" t="str">
        <f>'Implementation Plan'!U24</f>
        <v>Setup Outlook Rules for e-Journal</v>
      </c>
      <c r="B31" s="30">
        <f>'Implementation Plan'!T24</f>
        <v>10</v>
      </c>
      <c r="C31" s="30" t="b">
        <v>1</v>
      </c>
      <c r="D31" s="30">
        <f t="shared" ref="D31:D32" si="12">IF(C31=TRUE,1,0)</f>
        <v>1</v>
      </c>
      <c r="E31" s="266">
        <f t="shared" ref="E31:E32" si="13">D31*B31</f>
        <v>10</v>
      </c>
      <c r="F31" s="29"/>
      <c r="G31" s="29"/>
      <c r="H31" s="29"/>
      <c r="I31" s="29"/>
      <c r="J31" s="29"/>
      <c r="K31" s="29"/>
      <c r="L31" s="29"/>
      <c r="M31" s="29"/>
      <c r="N31" s="29"/>
    </row>
    <row r="32" spans="1:27" ht="13" thickBot="1">
      <c r="A32" s="27" t="str">
        <f>'Implementation Plan'!U25</f>
        <v>After Practicing Weekly Focusing for 3 weeks, post insights to e-Journal</v>
      </c>
      <c r="B32" s="30">
        <f>'Implementation Plan'!T25</f>
        <v>10</v>
      </c>
      <c r="C32" s="30" t="b">
        <v>0</v>
      </c>
      <c r="D32" s="30">
        <f t="shared" si="12"/>
        <v>0</v>
      </c>
      <c r="E32" s="266">
        <f t="shared" si="13"/>
        <v>0</v>
      </c>
      <c r="F32" s="29"/>
      <c r="G32" s="29"/>
      <c r="H32" s="29"/>
      <c r="I32" s="29"/>
      <c r="J32" s="29"/>
      <c r="K32" s="29"/>
      <c r="L32" s="29"/>
      <c r="M32" s="29"/>
      <c r="N32" s="29"/>
    </row>
    <row r="33" spans="1:5" ht="13" thickBot="1">
      <c r="A33" s="89"/>
      <c r="B33" s="39"/>
      <c r="C33" s="39"/>
      <c r="D33" s="68" t="s">
        <v>30</v>
      </c>
      <c r="E33" s="269">
        <f>SUM(E30:E32)</f>
        <v>20</v>
      </c>
    </row>
    <row r="34" spans="1:5">
      <c r="A34" s="90" t="str">
        <f>'Implementation Plan'!B28 &amp; " " &amp; 'Implementation Plan'!B29</f>
        <v>TEAM EFFECTIVENESS Concepts:</v>
      </c>
      <c r="B34" s="39"/>
      <c r="C34" s="39"/>
      <c r="D34" s="39"/>
      <c r="E34" s="270"/>
    </row>
    <row r="35" spans="1:5">
      <c r="A35" s="91" t="str">
        <f>'Implementation Plan'!D31</f>
        <v>Review Structural Meetings I: The Science</v>
      </c>
      <c r="B35" s="23">
        <f>'Implementation Plan'!C31</f>
        <v>20</v>
      </c>
      <c r="C35" s="30" t="b">
        <v>1</v>
      </c>
      <c r="D35" s="23">
        <f t="shared" ref="D35:D40" si="14">IF(C35=TRUE, 1,0)</f>
        <v>1</v>
      </c>
      <c r="E35" s="271">
        <f t="shared" ref="E35:E40" si="15">D35*B35</f>
        <v>20</v>
      </c>
    </row>
    <row r="36" spans="1:5">
      <c r="A36" s="91">
        <f>'Implementation Plan'!D32</f>
        <v>0</v>
      </c>
      <c r="B36" s="23">
        <f>'Implementation Plan'!C32</f>
        <v>0</v>
      </c>
      <c r="C36" s="30" t="b">
        <v>0</v>
      </c>
      <c r="D36" s="23">
        <f t="shared" si="14"/>
        <v>0</v>
      </c>
      <c r="E36" s="271">
        <f t="shared" si="15"/>
        <v>0</v>
      </c>
    </row>
    <row r="37" spans="1:5">
      <c r="A37" s="91">
        <f>'Implementation Plan'!D33</f>
        <v>0</v>
      </c>
      <c r="B37" s="23">
        <f>'Implementation Plan'!C33</f>
        <v>0</v>
      </c>
      <c r="C37" s="30" t="b">
        <v>0</v>
      </c>
      <c r="D37" s="23">
        <f t="shared" si="14"/>
        <v>0</v>
      </c>
      <c r="E37" s="271">
        <f t="shared" si="15"/>
        <v>0</v>
      </c>
    </row>
    <row r="38" spans="1:5">
      <c r="A38" s="91">
        <f>'Implementation Plan'!D34</f>
        <v>0</v>
      </c>
      <c r="B38" s="23">
        <f>'Implementation Plan'!C34</f>
        <v>0</v>
      </c>
      <c r="C38" s="30" t="b">
        <v>0</v>
      </c>
      <c r="D38" s="23">
        <f t="shared" si="14"/>
        <v>0</v>
      </c>
      <c r="E38" s="271">
        <f t="shared" si="15"/>
        <v>0</v>
      </c>
    </row>
    <row r="39" spans="1:5">
      <c r="A39" s="91">
        <f>'Implementation Plan'!D35</f>
        <v>0</v>
      </c>
      <c r="B39" s="23">
        <f>'Implementation Plan'!C35</f>
        <v>0</v>
      </c>
      <c r="C39" s="30" t="b">
        <v>0</v>
      </c>
      <c r="D39" s="23">
        <f t="shared" si="14"/>
        <v>0</v>
      </c>
      <c r="E39" s="271">
        <f t="shared" si="15"/>
        <v>0</v>
      </c>
    </row>
    <row r="40" spans="1:5" ht="13" thickBot="1">
      <c r="A40" s="91">
        <f>'Implementation Plan'!D36</f>
        <v>0</v>
      </c>
      <c r="B40" s="23">
        <f>'Implementation Plan'!C36</f>
        <v>0</v>
      </c>
      <c r="C40" s="30" t="b">
        <v>0</v>
      </c>
      <c r="D40" s="23">
        <f t="shared" si="14"/>
        <v>0</v>
      </c>
      <c r="E40" s="271">
        <f t="shared" si="15"/>
        <v>0</v>
      </c>
    </row>
    <row r="41" spans="1:5" ht="13" thickBot="1">
      <c r="A41" s="89"/>
      <c r="B41" s="39"/>
      <c r="C41" s="39"/>
      <c r="D41" s="68" t="s">
        <v>30</v>
      </c>
      <c r="E41" s="269">
        <f>SUM(E35:E40)</f>
        <v>20</v>
      </c>
    </row>
    <row r="42" spans="1:5">
      <c r="A42" s="90" t="str">
        <f>'Implementation Plan'!B28&amp; " " &amp; 'Implementation Plan'!S29</f>
        <v>TEAM EFFECTIVENESS Actions:</v>
      </c>
      <c r="B42" s="39"/>
      <c r="C42" s="39"/>
      <c r="D42" s="39"/>
      <c r="E42" s="270"/>
    </row>
    <row r="43" spans="1:5">
      <c r="A43" s="37" t="str">
        <f>'Implementation Plan'!U31</f>
        <v>Implement Structural Meetings with Team. Post experience to e-Journal</v>
      </c>
      <c r="B43" s="38">
        <f>'Implementation Plan'!T31</f>
        <v>50</v>
      </c>
      <c r="C43" s="23" t="b">
        <v>1</v>
      </c>
      <c r="D43" s="23">
        <f t="shared" ref="D43:D49" si="16">IF(C43=TRUE, 1,0)</f>
        <v>1</v>
      </c>
      <c r="E43" s="271">
        <f t="shared" ref="E43:E49" si="17">D43*B43</f>
        <v>50</v>
      </c>
    </row>
    <row r="44" spans="1:5">
      <c r="A44" s="37" t="str">
        <f>'Implementation Plan'!U32</f>
        <v>Refine Ground Rules for us in meetings and email it to your coach</v>
      </c>
      <c r="B44" s="38">
        <f>'Implementation Plan'!T32</f>
        <v>10</v>
      </c>
      <c r="C44" s="23" t="b">
        <v>0</v>
      </c>
      <c r="D44" s="23">
        <f t="shared" si="16"/>
        <v>0</v>
      </c>
      <c r="E44" s="271">
        <f t="shared" si="17"/>
        <v>0</v>
      </c>
    </row>
    <row r="45" spans="1:5">
      <c r="A45" s="37" t="str">
        <f>'Implementation Plan'!U33</f>
        <v>After using Ground Rules in 5 meetings, post experience to e-Journal</v>
      </c>
      <c r="B45" s="38">
        <f>'Implementation Plan'!T33</f>
        <v>10</v>
      </c>
      <c r="C45" s="23" t="b">
        <v>0</v>
      </c>
      <c r="D45" s="23">
        <f t="shared" si="16"/>
        <v>0</v>
      </c>
      <c r="E45" s="271">
        <f t="shared" si="17"/>
        <v>0</v>
      </c>
    </row>
    <row r="46" spans="1:5">
      <c r="A46" s="37" t="str">
        <f>'Implementation Plan'!U34</f>
        <v>Practice problem solving vs. informing in executive team meeting</v>
      </c>
      <c r="B46" s="38">
        <f>'Implementation Plan'!T34</f>
        <v>20</v>
      </c>
      <c r="C46" s="23" t="b">
        <v>1</v>
      </c>
      <c r="D46" s="23">
        <f t="shared" si="16"/>
        <v>1</v>
      </c>
      <c r="E46" s="271">
        <f t="shared" si="17"/>
        <v>20</v>
      </c>
    </row>
    <row r="47" spans="1:5">
      <c r="A47" s="37" t="str">
        <f>'Implementation Plan'!U35</f>
        <v>Post your experience with using Problem Solving vs. Informing to e-Journal</v>
      </c>
      <c r="B47" s="38">
        <f>'Implementation Plan'!T35</f>
        <v>10</v>
      </c>
      <c r="C47" s="23" t="b">
        <v>0</v>
      </c>
      <c r="D47" s="23">
        <f t="shared" si="16"/>
        <v>0</v>
      </c>
      <c r="E47" s="271">
        <f t="shared" si="17"/>
        <v>0</v>
      </c>
    </row>
    <row r="48" spans="1:5">
      <c r="A48" s="37" t="str">
        <f>'Implementation Plan'!U36</f>
        <v>Practice using the Dynamic Agenda tool in 5 meetings</v>
      </c>
      <c r="B48" s="38">
        <f>'Implementation Plan'!T36</f>
        <v>20</v>
      </c>
      <c r="C48" s="23" t="b">
        <v>1</v>
      </c>
      <c r="D48" s="23">
        <f t="shared" si="16"/>
        <v>1</v>
      </c>
      <c r="E48" s="271">
        <f t="shared" si="17"/>
        <v>20</v>
      </c>
    </row>
    <row r="49" spans="1:5" ht="13" thickBot="1">
      <c r="A49" s="37" t="str">
        <f>'Implementation Plan'!U37</f>
        <v>Post experience with using the Dynamic Agenda tool to e-Journal</v>
      </c>
      <c r="B49" s="38">
        <f>'Implementation Plan'!T37</f>
        <v>10</v>
      </c>
      <c r="C49" s="23" t="b">
        <v>1</v>
      </c>
      <c r="D49" s="23">
        <f t="shared" si="16"/>
        <v>1</v>
      </c>
      <c r="E49" s="271">
        <f t="shared" si="17"/>
        <v>10</v>
      </c>
    </row>
    <row r="50" spans="1:5" ht="13" thickBot="1">
      <c r="A50" s="89"/>
      <c r="D50" s="68" t="s">
        <v>30</v>
      </c>
      <c r="E50" s="269">
        <f>SUM(E43:E49)</f>
        <v>100</v>
      </c>
    </row>
    <row r="51" spans="1:5">
      <c r="A51" s="90" t="str">
        <f>'Implementation Plan'!B40 &amp; " " &amp;'Implementation Plan'!B41</f>
        <v>ORGANIZATIONAL FOCUS &amp; ALIGNMENT Concepts:</v>
      </c>
      <c r="E51" s="272"/>
    </row>
    <row r="52" spans="1:5">
      <c r="A52" s="27" t="str">
        <f>'Implementation Plan'!D43</f>
        <v>Read Execution Module</v>
      </c>
      <c r="B52" s="30">
        <f>'Implementation Plan'!C43</f>
        <v>20</v>
      </c>
      <c r="C52" s="30" t="b">
        <v>1</v>
      </c>
      <c r="D52" s="30">
        <f>IF(C52=TRUE, 1,0)</f>
        <v>1</v>
      </c>
      <c r="E52" s="266">
        <f>D52*B52</f>
        <v>20</v>
      </c>
    </row>
    <row r="53" spans="1:5">
      <c r="A53" s="27" t="str">
        <f>'Implementation Plan'!D44</f>
        <v>Review Corporate 2x2 materials</v>
      </c>
      <c r="B53" s="30">
        <f>'Implementation Plan'!C44</f>
        <v>20</v>
      </c>
      <c r="C53" s="30" t="b">
        <v>1</v>
      </c>
      <c r="D53" s="30">
        <f>IF(C53=TRUE, 1,0)</f>
        <v>1</v>
      </c>
      <c r="E53" s="266">
        <f>D53*B53</f>
        <v>20</v>
      </c>
    </row>
    <row r="54" spans="1:5">
      <c r="A54" s="27">
        <f>'Implementation Plan'!D45</f>
        <v>0</v>
      </c>
      <c r="B54" s="30">
        <f>'Implementation Plan'!C45</f>
        <v>0</v>
      </c>
      <c r="C54" s="30" t="b">
        <v>0</v>
      </c>
      <c r="D54" s="30">
        <f>IF(C54=TRUE, 1,0)</f>
        <v>0</v>
      </c>
      <c r="E54" s="266">
        <f>D54*B54</f>
        <v>0</v>
      </c>
    </row>
    <row r="55" spans="1:5">
      <c r="A55" s="27">
        <f>'Implementation Plan'!D46</f>
        <v>0</v>
      </c>
      <c r="B55" s="30">
        <f>'Implementation Plan'!C46</f>
        <v>0</v>
      </c>
      <c r="C55" s="30" t="b">
        <v>0</v>
      </c>
      <c r="D55" s="30">
        <f>IF(C55=TRUE, 1,0)</f>
        <v>0</v>
      </c>
      <c r="E55" s="266">
        <f>D55*B55</f>
        <v>0</v>
      </c>
    </row>
    <row r="56" spans="1:5" ht="13" thickBot="1">
      <c r="A56" s="27"/>
      <c r="B56" s="30"/>
      <c r="C56" s="30"/>
      <c r="D56" s="30"/>
      <c r="E56" s="266"/>
    </row>
    <row r="57" spans="1:5" ht="13" thickBot="1">
      <c r="A57" s="89"/>
      <c r="B57" s="39"/>
      <c r="C57" s="39"/>
      <c r="D57" s="68" t="s">
        <v>30</v>
      </c>
      <c r="E57" s="269">
        <f>SUM(E52:E56)</f>
        <v>40</v>
      </c>
    </row>
    <row r="58" spans="1:5">
      <c r="A58" s="90" t="str">
        <f>'Implementation Plan'!B40 &amp; " " &amp; 'Implementation Plan'!U41</f>
        <v xml:space="preserve">ORGANIZATIONAL FOCUS &amp; ALIGNMENT </v>
      </c>
      <c r="B58" s="39"/>
      <c r="C58" s="39"/>
      <c r="D58" s="39"/>
      <c r="E58" s="270"/>
    </row>
    <row r="59" spans="1:5">
      <c r="A59" s="27" t="str">
        <f>'Implementation Plan'!U43</f>
        <v>Refine Corporate 2x2 and use in executive meetings</v>
      </c>
      <c r="B59" s="30">
        <f>'Implementation Plan'!T43</f>
        <v>30</v>
      </c>
      <c r="C59" s="30" t="b">
        <v>1</v>
      </c>
      <c r="D59" s="30">
        <f t="shared" ref="D59:D63" si="18">IF(C59=TRUE, 1,0)</f>
        <v>1</v>
      </c>
      <c r="E59" s="266">
        <f t="shared" ref="E59:E63" si="19">D59*B59</f>
        <v>30</v>
      </c>
    </row>
    <row r="60" spans="1:5">
      <c r="A60" s="27" t="str">
        <f>'Implementation Plan'!U44</f>
        <v>Post about using the Corporate 2x2 in executive meetings to e-Journal</v>
      </c>
      <c r="B60" s="30">
        <f>'Implementation Plan'!T44</f>
        <v>30</v>
      </c>
      <c r="C60" s="30" t="b">
        <v>0</v>
      </c>
      <c r="D60" s="30">
        <f t="shared" si="18"/>
        <v>0</v>
      </c>
      <c r="E60" s="266">
        <f t="shared" si="19"/>
        <v>0</v>
      </c>
    </row>
    <row r="61" spans="1:5">
      <c r="A61" s="27" t="str">
        <f>'Implementation Plan'!U45</f>
        <v>Gamefilm Corp. 2x2 as an executive team. Post experiences to e-Journal</v>
      </c>
      <c r="B61" s="30">
        <f>'Implementation Plan'!T45</f>
        <v>10</v>
      </c>
      <c r="C61" s="30" t="b">
        <v>1</v>
      </c>
      <c r="D61" s="30">
        <f t="shared" si="18"/>
        <v>1</v>
      </c>
      <c r="E61" s="266">
        <f t="shared" si="19"/>
        <v>10</v>
      </c>
    </row>
    <row r="62" spans="1:5">
      <c r="A62" s="27" t="str">
        <f>'Implementation Plan'!U46</f>
        <v>Discuss Team 2x2s with your coach</v>
      </c>
      <c r="B62" s="30">
        <f>'Implementation Plan'!T46</f>
        <v>10</v>
      </c>
      <c r="C62" s="30" t="b">
        <v>1</v>
      </c>
      <c r="D62" s="30">
        <f t="shared" si="18"/>
        <v>1</v>
      </c>
      <c r="E62" s="266">
        <f t="shared" si="19"/>
        <v>10</v>
      </c>
    </row>
    <row r="63" spans="1:5">
      <c r="A63" s="27">
        <f>'Implementation Plan'!U47</f>
        <v>0</v>
      </c>
      <c r="B63" s="30">
        <f>'Implementation Plan'!T47</f>
        <v>0</v>
      </c>
      <c r="C63" s="30" t="b">
        <v>0</v>
      </c>
      <c r="D63" s="30">
        <f t="shared" si="18"/>
        <v>0</v>
      </c>
      <c r="E63" s="266">
        <f t="shared" si="19"/>
        <v>0</v>
      </c>
    </row>
    <row r="64" spans="1:5" ht="13" thickBot="1">
      <c r="A64" s="27"/>
      <c r="B64" s="30"/>
      <c r="C64" s="30"/>
      <c r="D64" s="30"/>
      <c r="E64" s="266"/>
    </row>
    <row r="65" spans="1:5" ht="13" thickBot="1">
      <c r="A65" s="89"/>
      <c r="D65" s="68" t="s">
        <v>30</v>
      </c>
      <c r="E65" s="269">
        <f>SUM(E59:E64)</f>
        <v>50</v>
      </c>
    </row>
    <row r="66" spans="1:5">
      <c r="A66" s="89"/>
    </row>
    <row r="67" spans="1:5">
      <c r="A67" s="89"/>
    </row>
    <row r="68" spans="1:5">
      <c r="A68" s="89"/>
    </row>
    <row r="69" spans="1:5">
      <c r="A69" s="89"/>
    </row>
    <row r="70" spans="1:5">
      <c r="A70" s="89"/>
    </row>
    <row r="71" spans="1:5">
      <c r="A71" s="89"/>
    </row>
    <row r="72" spans="1:5">
      <c r="A72" s="89"/>
    </row>
    <row r="73" spans="1:5">
      <c r="A73" s="89"/>
    </row>
    <row r="74" spans="1:5">
      <c r="A74" s="89"/>
    </row>
    <row r="75" spans="1:5">
      <c r="A75" s="89"/>
    </row>
    <row r="472" spans="3:3">
      <c r="C472" s="17" t="b"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A2"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Implementation Plan</vt:lpstr>
      <vt:lpstr>Controls</vt:lpstr>
      <vt:lpstr>Sheet1</vt:lpstr>
    </vt:vector>
  </TitlesOfParts>
  <Company>1-800-CashOffer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ILP Implementation Plan</dc:title>
  <dc:creator>Jeremy Brandt</dc:creator>
  <cp:keywords>ilp, stagen</cp:keywords>
  <cp:lastModifiedBy>Brandi Beakley</cp:lastModifiedBy>
  <cp:lastPrinted>2015-01-14T15:08:40Z</cp:lastPrinted>
  <dcterms:created xsi:type="dcterms:W3CDTF">2010-04-24T06:49:01Z</dcterms:created>
  <dcterms:modified xsi:type="dcterms:W3CDTF">2015-04-17T16:16:32Z</dcterms:modified>
</cp:coreProperties>
</file>